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dranka\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15" firstSheet="1" activeTab="9"/>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E306" i="9" s="1"/>
  <c r="B306" i="9" s="1"/>
  <c r="F306" i="9"/>
  <c r="H305" i="9"/>
  <c r="G305" i="9"/>
  <c r="E305" i="9" s="1"/>
  <c r="B305" i="9" s="1"/>
  <c r="F305" i="9"/>
  <c r="H304" i="9"/>
  <c r="E304" i="9" s="1"/>
  <c r="B304" i="9" s="1"/>
  <c r="G304" i="9"/>
  <c r="F304" i="9"/>
  <c r="H303" i="9"/>
  <c r="G303" i="9"/>
  <c r="F303" i="9"/>
  <c r="E303" i="9"/>
  <c r="B303" i="9" s="1"/>
  <c r="H302" i="9"/>
  <c r="G302" i="9"/>
  <c r="F302" i="9"/>
  <c r="H301" i="9"/>
  <c r="E301" i="9" s="1"/>
  <c r="G301" i="9"/>
  <c r="F301" i="9"/>
  <c r="B301" i="9"/>
  <c r="H300" i="9"/>
  <c r="G300" i="9"/>
  <c r="F300" i="9"/>
  <c r="H299" i="9"/>
  <c r="G299" i="9"/>
  <c r="F299" i="9"/>
  <c r="H298" i="9"/>
  <c r="G298" i="9"/>
  <c r="E298" i="9" s="1"/>
  <c r="B298" i="9" s="1"/>
  <c r="F298" i="9"/>
  <c r="H297" i="9"/>
  <c r="G297" i="9"/>
  <c r="F297" i="9"/>
  <c r="H296" i="9"/>
  <c r="G296" i="9"/>
  <c r="E296" i="9" s="1"/>
  <c r="B296" i="9" s="1"/>
  <c r="F296" i="9"/>
  <c r="H295" i="9"/>
  <c r="G295" i="9"/>
  <c r="F295" i="9"/>
  <c r="H294" i="9"/>
  <c r="G294" i="9"/>
  <c r="E294" i="9" s="1"/>
  <c r="B294" i="9" s="1"/>
  <c r="F294" i="9"/>
  <c r="H293" i="9"/>
  <c r="G293" i="9"/>
  <c r="F293" i="9"/>
  <c r="H292" i="9"/>
  <c r="G292" i="9"/>
  <c r="F292" i="9"/>
  <c r="H291" i="9"/>
  <c r="G291" i="9"/>
  <c r="E291" i="9" s="1"/>
  <c r="B291" i="9" s="1"/>
  <c r="F291" i="9"/>
  <c r="F290" i="9"/>
  <c r="F289" i="9"/>
  <c r="H288" i="9"/>
  <c r="G288" i="9"/>
  <c r="F288" i="9"/>
  <c r="E288" i="9"/>
  <c r="B288" i="9" s="1"/>
  <c r="H287" i="9"/>
  <c r="G287" i="9"/>
  <c r="F287" i="9"/>
  <c r="H286" i="9"/>
  <c r="G286" i="9"/>
  <c r="F286" i="9"/>
  <c r="H285" i="9"/>
  <c r="G285" i="9"/>
  <c r="F285" i="9"/>
  <c r="F284" i="9"/>
  <c r="H283" i="9"/>
  <c r="G283" i="9"/>
  <c r="E283" i="9" s="1"/>
  <c r="B283" i="9" s="1"/>
  <c r="F283" i="9"/>
  <c r="H282" i="9"/>
  <c r="G282" i="9"/>
  <c r="F282" i="9"/>
  <c r="H281" i="9"/>
  <c r="G281" i="9"/>
  <c r="E281" i="9" s="1"/>
  <c r="B281" i="9" s="1"/>
  <c r="F281" i="9"/>
  <c r="F280" i="9"/>
  <c r="F279" i="9"/>
  <c r="F278" i="9"/>
  <c r="F277" i="9" s="1"/>
  <c r="F276" i="9"/>
  <c r="L275" i="9"/>
  <c r="H275" i="9"/>
  <c r="F275" i="9"/>
  <c r="F274" i="9"/>
  <c r="I273" i="9"/>
  <c r="H273" i="9"/>
  <c r="F273" i="9"/>
  <c r="E272" i="9"/>
  <c r="M271" i="9"/>
  <c r="F271" i="9" s="1"/>
  <c r="B271" i="9" s="1"/>
  <c r="L271" i="9"/>
  <c r="E271" i="9"/>
  <c r="M270" i="9"/>
  <c r="L270" i="9"/>
  <c r="F270" i="9" s="1"/>
  <c r="E270" i="9"/>
  <c r="M269" i="9"/>
  <c r="F269" i="9" s="1"/>
  <c r="L269" i="9"/>
  <c r="E269" i="9"/>
  <c r="B269" i="9"/>
  <c r="M268" i="9"/>
  <c r="L268" i="9"/>
  <c r="F268" i="9" s="1"/>
  <c r="E268" i="9"/>
  <c r="M267" i="9"/>
  <c r="F267" i="9" s="1"/>
  <c r="L267" i="9"/>
  <c r="E267" i="9"/>
  <c r="B267" i="9"/>
  <c r="M266" i="9"/>
  <c r="L266" i="9"/>
  <c r="F266" i="9" s="1"/>
  <c r="E266" i="9"/>
  <c r="M265" i="9"/>
  <c r="F265" i="9" s="1"/>
  <c r="B265" i="9" s="1"/>
  <c r="L265" i="9"/>
  <c r="E265" i="9"/>
  <c r="M264" i="9"/>
  <c r="L264" i="9"/>
  <c r="F264" i="9" s="1"/>
  <c r="B264" i="9" s="1"/>
  <c r="E264" i="9"/>
  <c r="M263" i="9"/>
  <c r="L263" i="9"/>
  <c r="F263" i="9"/>
  <c r="E263" i="9"/>
  <c r="B263" i="9" s="1"/>
  <c r="M262" i="9"/>
  <c r="L262" i="9"/>
  <c r="F262" i="9"/>
  <c r="E262" i="9"/>
  <c r="M261" i="9"/>
  <c r="L261" i="9"/>
  <c r="F261" i="9"/>
  <c r="B261" i="9" s="1"/>
  <c r="E261" i="9"/>
  <c r="M260" i="9"/>
  <c r="L260" i="9"/>
  <c r="F260" i="9" s="1"/>
  <c r="B260" i="9" s="1"/>
  <c r="E260" i="9"/>
  <c r="M259" i="9"/>
  <c r="F259" i="9" s="1"/>
  <c r="L259" i="9"/>
  <c r="E259" i="9"/>
  <c r="B259" i="9" s="1"/>
  <c r="M258" i="9"/>
  <c r="L258" i="9"/>
  <c r="F258" i="9"/>
  <c r="E258" i="9"/>
  <c r="M257" i="9"/>
  <c r="F257" i="9" s="1"/>
  <c r="L257" i="9"/>
  <c r="E257" i="9"/>
  <c r="B257" i="9"/>
  <c r="M256" i="9"/>
  <c r="L256" i="9"/>
  <c r="F256" i="9" s="1"/>
  <c r="E256" i="9"/>
  <c r="B256" i="9"/>
  <c r="M255" i="9"/>
  <c r="L255" i="9"/>
  <c r="F255" i="9"/>
  <c r="E255" i="9"/>
  <c r="B255" i="9" s="1"/>
  <c r="M254" i="9"/>
  <c r="L254" i="9"/>
  <c r="F254" i="9"/>
  <c r="E254" i="9"/>
  <c r="M253" i="9"/>
  <c r="L253" i="9"/>
  <c r="F253" i="9"/>
  <c r="B253" i="9" s="1"/>
  <c r="E253" i="9"/>
  <c r="M252" i="9"/>
  <c r="L252" i="9"/>
  <c r="F252" i="9" s="1"/>
  <c r="B252" i="9" s="1"/>
  <c r="E252" i="9"/>
  <c r="M251" i="9"/>
  <c r="F251" i="9" s="1"/>
  <c r="L251" i="9"/>
  <c r="E251" i="9"/>
  <c r="M250" i="9"/>
  <c r="L250" i="9"/>
  <c r="F250" i="9"/>
  <c r="E250" i="9"/>
  <c r="M249" i="9"/>
  <c r="F249" i="9" s="1"/>
  <c r="B249" i="9" s="1"/>
  <c r="L249" i="9"/>
  <c r="E249" i="9"/>
  <c r="M248" i="9"/>
  <c r="L248" i="9"/>
  <c r="F248" i="9" s="1"/>
  <c r="E248" i="9"/>
  <c r="B248" i="9"/>
  <c r="M247" i="9"/>
  <c r="L247" i="9"/>
  <c r="F247" i="9"/>
  <c r="E247" i="9"/>
  <c r="B247" i="9" s="1"/>
  <c r="M246" i="9"/>
  <c r="L246" i="9"/>
  <c r="F246" i="9"/>
  <c r="E246" i="9"/>
  <c r="M245" i="9"/>
  <c r="L245" i="9"/>
  <c r="F245" i="9"/>
  <c r="B245" i="9" s="1"/>
  <c r="E245" i="9"/>
  <c r="M244" i="9"/>
  <c r="L244" i="9"/>
  <c r="F244" i="9" s="1"/>
  <c r="B244" i="9" s="1"/>
  <c r="E244" i="9"/>
  <c r="M243" i="9"/>
  <c r="F243" i="9" s="1"/>
  <c r="L243" i="9"/>
  <c r="E243" i="9"/>
  <c r="B243" i="9" s="1"/>
  <c r="M242" i="9"/>
  <c r="L242" i="9"/>
  <c r="F242" i="9"/>
  <c r="E242" i="9"/>
  <c r="M241" i="9"/>
  <c r="F241" i="9" s="1"/>
  <c r="L241" i="9"/>
  <c r="E241" i="9"/>
  <c r="B241" i="9"/>
  <c r="M240" i="9"/>
  <c r="L240" i="9"/>
  <c r="F240" i="9" s="1"/>
  <c r="E240" i="9"/>
  <c r="B240" i="9"/>
  <c r="M239" i="9"/>
  <c r="L239" i="9"/>
  <c r="F239" i="9"/>
  <c r="E239" i="9"/>
  <c r="B239" i="9" s="1"/>
  <c r="M238" i="9"/>
  <c r="L238" i="9"/>
  <c r="F238" i="9"/>
  <c r="E238" i="9"/>
  <c r="M237" i="9"/>
  <c r="L237" i="9"/>
  <c r="F237" i="9"/>
  <c r="B237" i="9" s="1"/>
  <c r="E237" i="9"/>
  <c r="M236" i="9"/>
  <c r="L236" i="9"/>
  <c r="F236" i="9" s="1"/>
  <c r="B236" i="9" s="1"/>
  <c r="E236" i="9"/>
  <c r="M235" i="9"/>
  <c r="F235" i="9" s="1"/>
  <c r="L235" i="9"/>
  <c r="E235" i="9"/>
  <c r="M234" i="9"/>
  <c r="L234" i="9"/>
  <c r="F234" i="9"/>
  <c r="E234" i="9"/>
  <c r="M233" i="9"/>
  <c r="F233" i="9" s="1"/>
  <c r="B233" i="9" s="1"/>
  <c r="L233" i="9"/>
  <c r="E233" i="9"/>
  <c r="M232" i="9"/>
  <c r="L232" i="9"/>
  <c r="F232" i="9" s="1"/>
  <c r="E232" i="9"/>
  <c r="B232" i="9"/>
  <c r="M231" i="9"/>
  <c r="L231" i="9"/>
  <c r="F231" i="9"/>
  <c r="E231" i="9"/>
  <c r="B231" i="9" s="1"/>
  <c r="M230" i="9"/>
  <c r="L230" i="9"/>
  <c r="F230" i="9"/>
  <c r="E230" i="9"/>
  <c r="M229" i="9"/>
  <c r="L229" i="9"/>
  <c r="F229" i="9"/>
  <c r="B229" i="9" s="1"/>
  <c r="E229" i="9"/>
  <c r="M228" i="9"/>
  <c r="L228" i="9"/>
  <c r="F228" i="9" s="1"/>
  <c r="B228" i="9" s="1"/>
  <c r="E228" i="9"/>
  <c r="M227" i="9"/>
  <c r="F227" i="9" s="1"/>
  <c r="L227" i="9"/>
  <c r="E227" i="9"/>
  <c r="B227" i="9" s="1"/>
  <c r="M226" i="9"/>
  <c r="L226" i="9"/>
  <c r="F226" i="9" s="1"/>
  <c r="E226" i="9"/>
  <c r="M225" i="9"/>
  <c r="F225" i="9" s="1"/>
  <c r="B225" i="9" s="1"/>
  <c r="L225" i="9"/>
  <c r="E225" i="9"/>
  <c r="M224" i="9"/>
  <c r="L224" i="9"/>
  <c r="F224" i="9" s="1"/>
  <c r="E224" i="9"/>
  <c r="B224" i="9"/>
  <c r="M223" i="9"/>
  <c r="F223" i="9" s="1"/>
  <c r="L223" i="9"/>
  <c r="E223" i="9"/>
  <c r="M222" i="9"/>
  <c r="F222" i="9" s="1"/>
  <c r="L222" i="9"/>
  <c r="E222" i="9"/>
  <c r="M221" i="9"/>
  <c r="L221" i="9"/>
  <c r="F221" i="9"/>
  <c r="B221" i="9" s="1"/>
  <c r="E221" i="9"/>
  <c r="M220" i="9"/>
  <c r="L220" i="9"/>
  <c r="E220" i="9"/>
  <c r="M219" i="9"/>
  <c r="F219" i="9" s="1"/>
  <c r="L219" i="9"/>
  <c r="E219" i="9"/>
  <c r="M218" i="9"/>
  <c r="F218" i="9" s="1"/>
  <c r="L218" i="9"/>
  <c r="E218" i="9"/>
  <c r="M217" i="9"/>
  <c r="L217" i="9"/>
  <c r="E217" i="9"/>
  <c r="M216" i="9"/>
  <c r="L216" i="9"/>
  <c r="F216" i="9" s="1"/>
  <c r="E216" i="9"/>
  <c r="B216" i="9"/>
  <c r="M215" i="9"/>
  <c r="L215" i="9"/>
  <c r="E215" i="9"/>
  <c r="M214" i="9"/>
  <c r="L214" i="9"/>
  <c r="F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B159" i="9" s="1"/>
  <c r="F159" i="9"/>
  <c r="H158" i="9"/>
  <c r="G158" i="9"/>
  <c r="E158" i="9" s="1"/>
  <c r="B158" i="9" s="1"/>
  <c r="F158" i="9"/>
  <c r="H157" i="9"/>
  <c r="G157" i="9"/>
  <c r="F157" i="9"/>
  <c r="E157" i="9"/>
  <c r="B157" i="9" s="1"/>
  <c r="H156" i="9"/>
  <c r="E156" i="9" s="1"/>
  <c r="G156" i="9"/>
  <c r="F156" i="9"/>
  <c r="H155" i="9"/>
  <c r="G155" i="9"/>
  <c r="E155" i="9" s="1"/>
  <c r="B155" i="9" s="1"/>
  <c r="F155" i="9"/>
  <c r="H154" i="9"/>
  <c r="G154" i="9"/>
  <c r="F154" i="9"/>
  <c r="H153" i="9"/>
  <c r="G153" i="9"/>
  <c r="F153" i="9"/>
  <c r="E153" i="9"/>
  <c r="B153" i="9" s="1"/>
  <c r="H152" i="9"/>
  <c r="E152" i="9" s="1"/>
  <c r="B152" i="9" s="1"/>
  <c r="G152" i="9"/>
  <c r="F152" i="9"/>
  <c r="H151" i="9"/>
  <c r="G151" i="9"/>
  <c r="E151" i="9" s="1"/>
  <c r="B151" i="9" s="1"/>
  <c r="F151" i="9"/>
  <c r="H150" i="9"/>
  <c r="G150" i="9"/>
  <c r="E150" i="9" s="1"/>
  <c r="B150" i="9" s="1"/>
  <c r="F150" i="9"/>
  <c r="H149" i="9"/>
  <c r="G149" i="9"/>
  <c r="E149" i="9" s="1"/>
  <c r="B149" i="9" s="1"/>
  <c r="F149" i="9"/>
  <c r="H148" i="9"/>
  <c r="E148" i="9" s="1"/>
  <c r="B148" i="9" s="1"/>
  <c r="G148" i="9"/>
  <c r="F148" i="9"/>
  <c r="H147" i="9"/>
  <c r="G147" i="9"/>
  <c r="E147" i="9" s="1"/>
  <c r="B147" i="9" s="1"/>
  <c r="F147" i="9"/>
  <c r="H146" i="9"/>
  <c r="G146" i="9"/>
  <c r="E146" i="9" s="1"/>
  <c r="B146" i="9" s="1"/>
  <c r="F146" i="9"/>
  <c r="H145" i="9"/>
  <c r="G145" i="9"/>
  <c r="F145" i="9"/>
  <c r="H144" i="9"/>
  <c r="E144" i="9" s="1"/>
  <c r="B144" i="9" s="1"/>
  <c r="G144" i="9"/>
  <c r="F144" i="9"/>
  <c r="F143" i="9"/>
  <c r="H142" i="9"/>
  <c r="G142" i="9"/>
  <c r="E142" i="9" s="1"/>
  <c r="F142" i="9"/>
  <c r="B142" i="9" s="1"/>
  <c r="H141" i="9"/>
  <c r="G141" i="9"/>
  <c r="F141" i="9"/>
  <c r="E141" i="9"/>
  <c r="B141" i="9" s="1"/>
  <c r="H140" i="9"/>
  <c r="G140" i="9"/>
  <c r="E140" i="9" s="1"/>
  <c r="F140" i="9"/>
  <c r="B140" i="9" s="1"/>
  <c r="H139" i="9"/>
  <c r="G139" i="9"/>
  <c r="F139" i="9"/>
  <c r="E139" i="9"/>
  <c r="B139" i="9" s="1"/>
  <c r="H138" i="9"/>
  <c r="E138" i="9" s="1"/>
  <c r="G138" i="9"/>
  <c r="F138" i="9"/>
  <c r="B138" i="9" s="1"/>
  <c r="H137" i="9"/>
  <c r="G137" i="9"/>
  <c r="F137" i="9"/>
  <c r="E137" i="9"/>
  <c r="B137" i="9" s="1"/>
  <c r="H136" i="9"/>
  <c r="G136" i="9"/>
  <c r="E136" i="9" s="1"/>
  <c r="F136" i="9"/>
  <c r="B136" i="9" s="1"/>
  <c r="H135" i="9"/>
  <c r="G135" i="9"/>
  <c r="F135" i="9"/>
  <c r="E135" i="9"/>
  <c r="B135" i="9" s="1"/>
  <c r="H134" i="9"/>
  <c r="E134" i="9" s="1"/>
  <c r="G134" i="9"/>
  <c r="F134" i="9"/>
  <c r="B134" i="9" s="1"/>
  <c r="H133" i="9"/>
  <c r="G133" i="9"/>
  <c r="F133" i="9"/>
  <c r="E133" i="9"/>
  <c r="B133" i="9" s="1"/>
  <c r="H132" i="9"/>
  <c r="G132" i="9"/>
  <c r="E132" i="9" s="1"/>
  <c r="F132" i="9"/>
  <c r="B132" i="9" s="1"/>
  <c r="H131" i="9"/>
  <c r="G131" i="9"/>
  <c r="F131" i="9"/>
  <c r="E131" i="9"/>
  <c r="B131" i="9" s="1"/>
  <c r="H130" i="9"/>
  <c r="E130" i="9" s="1"/>
  <c r="G130" i="9"/>
  <c r="F130" i="9"/>
  <c r="B130" i="9" s="1"/>
  <c r="H129" i="9"/>
  <c r="G129" i="9"/>
  <c r="F129" i="9"/>
  <c r="E129" i="9"/>
  <c r="B129" i="9" s="1"/>
  <c r="H128" i="9"/>
  <c r="G128" i="9"/>
  <c r="E128" i="9" s="1"/>
  <c r="F128" i="9"/>
  <c r="B128" i="9" s="1"/>
  <c r="H127" i="9"/>
  <c r="G127" i="9"/>
  <c r="F127" i="9"/>
  <c r="E127" i="9"/>
  <c r="B127" i="9" s="1"/>
  <c r="H126" i="9"/>
  <c r="G126" i="9"/>
  <c r="E126" i="9" s="1"/>
  <c r="B126" i="9" s="1"/>
  <c r="F126" i="9"/>
  <c r="H125" i="9"/>
  <c r="G125" i="9"/>
  <c r="E125" i="9" s="1"/>
  <c r="F125" i="9"/>
  <c r="B125" i="9"/>
  <c r="H124" i="9"/>
  <c r="G124" i="9"/>
  <c r="F124" i="9"/>
  <c r="E124" i="9"/>
  <c r="B124" i="9" s="1"/>
  <c r="H123" i="9"/>
  <c r="G123" i="9"/>
  <c r="F123" i="9"/>
  <c r="E123" i="9"/>
  <c r="H122" i="9"/>
  <c r="G122" i="9"/>
  <c r="E122" i="9" s="1"/>
  <c r="B122" i="9" s="1"/>
  <c r="F122" i="9"/>
  <c r="H121" i="9"/>
  <c r="G121" i="9"/>
  <c r="F121" i="9"/>
  <c r="H120" i="9"/>
  <c r="G120" i="9"/>
  <c r="F120" i="9"/>
  <c r="E120" i="9"/>
  <c r="B120" i="9" s="1"/>
  <c r="H119" i="9"/>
  <c r="G119" i="9"/>
  <c r="F119" i="9"/>
  <c r="E119" i="9"/>
  <c r="B119" i="9" s="1"/>
  <c r="H118" i="9"/>
  <c r="G118" i="9"/>
  <c r="E118" i="9" s="1"/>
  <c r="B118" i="9" s="1"/>
  <c r="F118" i="9"/>
  <c r="H117" i="9"/>
  <c r="G117" i="9"/>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H110" i="9"/>
  <c r="G110" i="9"/>
  <c r="E110" i="9" s="1"/>
  <c r="B110" i="9" s="1"/>
  <c r="F110" i="9"/>
  <c r="H109" i="9"/>
  <c r="G109" i="9"/>
  <c r="E109" i="9" s="1"/>
  <c r="F109" i="9"/>
  <c r="B109" i="9"/>
  <c r="H108" i="9"/>
  <c r="G108" i="9"/>
  <c r="F108" i="9"/>
  <c r="E108" i="9"/>
  <c r="B108" i="9" s="1"/>
  <c r="H107" i="9"/>
  <c r="G107" i="9"/>
  <c r="F107" i="9"/>
  <c r="E107" i="9"/>
  <c r="H106" i="9"/>
  <c r="G106" i="9"/>
  <c r="E106" i="9" s="1"/>
  <c r="B106" i="9" s="1"/>
  <c r="F106" i="9"/>
  <c r="H105" i="9"/>
  <c r="G105" i="9"/>
  <c r="F105" i="9"/>
  <c r="H104" i="9"/>
  <c r="G104" i="9"/>
  <c r="F104" i="9"/>
  <c r="E104" i="9"/>
  <c r="B104" i="9" s="1"/>
  <c r="H103" i="9"/>
  <c r="G103" i="9"/>
  <c r="F103" i="9"/>
  <c r="E103" i="9"/>
  <c r="B103" i="9" s="1"/>
  <c r="H102" i="9"/>
  <c r="G102" i="9"/>
  <c r="E102" i="9" s="1"/>
  <c r="B102" i="9" s="1"/>
  <c r="F102" i="9"/>
  <c r="H101" i="9"/>
  <c r="G101" i="9"/>
  <c r="F101" i="9"/>
  <c r="H100" i="9"/>
  <c r="G100" i="9"/>
  <c r="F100" i="9"/>
  <c r="E100" i="9"/>
  <c r="B100" i="9" s="1"/>
  <c r="H99" i="9"/>
  <c r="G99" i="9"/>
  <c r="F99" i="9"/>
  <c r="E99" i="9"/>
  <c r="B99" i="9" s="1"/>
  <c r="H98" i="9"/>
  <c r="G98" i="9"/>
  <c r="E98" i="9" s="1"/>
  <c r="B98" i="9" s="1"/>
  <c r="F98" i="9"/>
  <c r="H97" i="9"/>
  <c r="G97" i="9"/>
  <c r="E97" i="9" s="1"/>
  <c r="B97" i="9" s="1"/>
  <c r="F97" i="9"/>
  <c r="H96" i="9"/>
  <c r="G96" i="9"/>
  <c r="F96" i="9"/>
  <c r="E96" i="9"/>
  <c r="B96" i="9" s="1"/>
  <c r="H95" i="9"/>
  <c r="G95" i="9"/>
  <c r="F95" i="9"/>
  <c r="E95" i="9"/>
  <c r="H94" i="9"/>
  <c r="G94" i="9"/>
  <c r="E94" i="9" s="1"/>
  <c r="B94" i="9" s="1"/>
  <c r="F94" i="9"/>
  <c r="H93" i="9"/>
  <c r="G93" i="9"/>
  <c r="E93" i="9" s="1"/>
  <c r="F93" i="9"/>
  <c r="B93" i="9"/>
  <c r="H92" i="9"/>
  <c r="G92" i="9"/>
  <c r="F92" i="9"/>
  <c r="E92" i="9"/>
  <c r="B92" i="9" s="1"/>
  <c r="H91" i="9"/>
  <c r="G91" i="9"/>
  <c r="F91" i="9"/>
  <c r="E91" i="9"/>
  <c r="H90" i="9"/>
  <c r="G90" i="9"/>
  <c r="E90" i="9" s="1"/>
  <c r="B90" i="9" s="1"/>
  <c r="F90" i="9"/>
  <c r="H89" i="9"/>
  <c r="G89" i="9"/>
  <c r="F89" i="9"/>
  <c r="H88" i="9"/>
  <c r="G88" i="9"/>
  <c r="F88" i="9"/>
  <c r="E88" i="9"/>
  <c r="B88" i="9" s="1"/>
  <c r="H87" i="9"/>
  <c r="G87" i="9"/>
  <c r="F87" i="9"/>
  <c r="E87" i="9"/>
  <c r="B87" i="9" s="1"/>
  <c r="H86" i="9"/>
  <c r="G86" i="9"/>
  <c r="E86" i="9" s="1"/>
  <c r="B86" i="9" s="1"/>
  <c r="F86" i="9"/>
  <c r="H85" i="9"/>
  <c r="G85" i="9"/>
  <c r="F85" i="9"/>
  <c r="H84" i="9"/>
  <c r="G84" i="9"/>
  <c r="F84" i="9"/>
  <c r="E84" i="9"/>
  <c r="B84" i="9" s="1"/>
  <c r="H83" i="9"/>
  <c r="G83" i="9"/>
  <c r="F83" i="9"/>
  <c r="E83" i="9"/>
  <c r="B83" i="9" s="1"/>
  <c r="H82" i="9"/>
  <c r="G82" i="9"/>
  <c r="E82" i="9" s="1"/>
  <c r="B82" i="9" s="1"/>
  <c r="F82" i="9"/>
  <c r="H81" i="9"/>
  <c r="G81" i="9"/>
  <c r="E81" i="9" s="1"/>
  <c r="B81" i="9" s="1"/>
  <c r="F81" i="9"/>
  <c r="H80" i="9"/>
  <c r="G80" i="9"/>
  <c r="F80" i="9"/>
  <c r="E80" i="9"/>
  <c r="B80" i="9" s="1"/>
  <c r="H79" i="9"/>
  <c r="G79" i="9"/>
  <c r="F79" i="9"/>
  <c r="E79" i="9"/>
  <c r="H78" i="9"/>
  <c r="G78" i="9"/>
  <c r="E78" i="9" s="1"/>
  <c r="B78" i="9" s="1"/>
  <c r="F78" i="9"/>
  <c r="H77" i="9"/>
  <c r="G77" i="9"/>
  <c r="E77" i="9" s="1"/>
  <c r="F77" i="9"/>
  <c r="B77" i="9"/>
  <c r="H76" i="9"/>
  <c r="G76" i="9"/>
  <c r="F76" i="9"/>
  <c r="E76" i="9"/>
  <c r="B76" i="9" s="1"/>
  <c r="H75" i="9"/>
  <c r="G75" i="9"/>
  <c r="F75" i="9"/>
  <c r="E75" i="9"/>
  <c r="H74" i="9"/>
  <c r="G74" i="9"/>
  <c r="E74" i="9" s="1"/>
  <c r="B74" i="9" s="1"/>
  <c r="F74" i="9"/>
  <c r="H73" i="9"/>
  <c r="G73" i="9"/>
  <c r="E73" i="9" s="1"/>
  <c r="F73" i="9"/>
  <c r="B73" i="9"/>
  <c r="H72" i="9"/>
  <c r="G72" i="9"/>
  <c r="F72" i="9"/>
  <c r="E72" i="9"/>
  <c r="B72" i="9" s="1"/>
  <c r="H71" i="9"/>
  <c r="G71" i="9"/>
  <c r="F71" i="9"/>
  <c r="E71" i="9"/>
  <c r="H70" i="9"/>
  <c r="G70" i="9"/>
  <c r="F70" i="9"/>
  <c r="H69" i="9"/>
  <c r="G69" i="9"/>
  <c r="E69" i="9" s="1"/>
  <c r="F69" i="9"/>
  <c r="B69" i="9"/>
  <c r="H68" i="9"/>
  <c r="G68" i="9"/>
  <c r="F68" i="9"/>
  <c r="E68" i="9"/>
  <c r="B68" i="9" s="1"/>
  <c r="H67" i="9"/>
  <c r="G67" i="9"/>
  <c r="F67" i="9"/>
  <c r="E67" i="9"/>
  <c r="H66" i="9"/>
  <c r="G66" i="9"/>
  <c r="E66" i="9" s="1"/>
  <c r="B66" i="9" s="1"/>
  <c r="F66" i="9"/>
  <c r="H65" i="9"/>
  <c r="G65" i="9"/>
  <c r="E65" i="9" s="1"/>
  <c r="F65" i="9"/>
  <c r="B65" i="9"/>
  <c r="H64" i="9"/>
  <c r="G64" i="9"/>
  <c r="F64" i="9"/>
  <c r="E64" i="9"/>
  <c r="B64" i="9" s="1"/>
  <c r="H63" i="9"/>
  <c r="G63" i="9"/>
  <c r="F63" i="9"/>
  <c r="E63" i="9"/>
  <c r="H62" i="9"/>
  <c r="G62" i="9"/>
  <c r="E62" i="9" s="1"/>
  <c r="B62" i="9" s="1"/>
  <c r="F62" i="9"/>
  <c r="H61" i="9"/>
  <c r="G61" i="9"/>
  <c r="F61" i="9"/>
  <c r="H60" i="9"/>
  <c r="G60" i="9"/>
  <c r="F60" i="9"/>
  <c r="E60" i="9"/>
  <c r="B60" i="9" s="1"/>
  <c r="H59" i="9"/>
  <c r="G59" i="9"/>
  <c r="F59" i="9"/>
  <c r="E59" i="9"/>
  <c r="H58" i="9"/>
  <c r="G58" i="9"/>
  <c r="E58" i="9" s="1"/>
  <c r="B58" i="9" s="1"/>
  <c r="F58" i="9"/>
  <c r="H57" i="9"/>
  <c r="G57" i="9"/>
  <c r="F57" i="9"/>
  <c r="H56" i="9"/>
  <c r="G56" i="9"/>
  <c r="F56" i="9"/>
  <c r="E56" i="9"/>
  <c r="B56" i="9" s="1"/>
  <c r="H55" i="9"/>
  <c r="G55" i="9"/>
  <c r="F55" i="9"/>
  <c r="E55" i="9"/>
  <c r="H54" i="9"/>
  <c r="G54" i="9"/>
  <c r="F54" i="9"/>
  <c r="H53" i="9"/>
  <c r="G53" i="9"/>
  <c r="F53" i="9"/>
  <c r="H52" i="9"/>
  <c r="G52" i="9"/>
  <c r="F52" i="9"/>
  <c r="E52" i="9"/>
  <c r="B52" i="9" s="1"/>
  <c r="H51" i="9"/>
  <c r="G51" i="9"/>
  <c r="F51" i="9"/>
  <c r="E51" i="9"/>
  <c r="H50" i="9"/>
  <c r="G50" i="9"/>
  <c r="E50" i="9" s="1"/>
  <c r="B50" i="9" s="1"/>
  <c r="F50" i="9"/>
  <c r="H49" i="9"/>
  <c r="G49" i="9"/>
  <c r="F49" i="9"/>
  <c r="H48" i="9"/>
  <c r="G48" i="9"/>
  <c r="F48" i="9"/>
  <c r="E48" i="9"/>
  <c r="B48" i="9" s="1"/>
  <c r="H47" i="9"/>
  <c r="E47" i="9" s="1"/>
  <c r="G47" i="9"/>
  <c r="F47" i="9"/>
  <c r="H46" i="9"/>
  <c r="G46" i="9"/>
  <c r="E46" i="9" s="1"/>
  <c r="B46" i="9" s="1"/>
  <c r="F46" i="9"/>
  <c r="H45" i="9"/>
  <c r="G45" i="9"/>
  <c r="F45" i="9"/>
  <c r="H44" i="9"/>
  <c r="E44" i="9" s="1"/>
  <c r="B44" i="9" s="1"/>
  <c r="G44" i="9"/>
  <c r="F44" i="9"/>
  <c r="H43" i="9"/>
  <c r="E43" i="9" s="1"/>
  <c r="G43" i="9"/>
  <c r="F43" i="9"/>
  <c r="H42" i="9"/>
  <c r="G42" i="9"/>
  <c r="F42" i="9"/>
  <c r="H41" i="9"/>
  <c r="G41" i="9"/>
  <c r="F41" i="9"/>
  <c r="H40" i="9"/>
  <c r="G40" i="9"/>
  <c r="F40" i="9"/>
  <c r="E40" i="9"/>
  <c r="B40" i="9" s="1"/>
  <c r="H39" i="9"/>
  <c r="G39" i="9"/>
  <c r="F39" i="9"/>
  <c r="E39" i="9"/>
  <c r="H38" i="9"/>
  <c r="G38" i="9"/>
  <c r="E38" i="9" s="1"/>
  <c r="B38" i="9" s="1"/>
  <c r="F38" i="9"/>
  <c r="H37" i="9"/>
  <c r="G37" i="9"/>
  <c r="F37" i="9"/>
  <c r="H36" i="9"/>
  <c r="G36" i="9"/>
  <c r="F36" i="9"/>
  <c r="E36" i="9"/>
  <c r="B36" i="9" s="1"/>
  <c r="H35" i="9"/>
  <c r="G35" i="9"/>
  <c r="F35" i="9"/>
  <c r="E35" i="9"/>
  <c r="H34" i="9"/>
  <c r="G34" i="9"/>
  <c r="E34" i="9" s="1"/>
  <c r="B34" i="9" s="1"/>
  <c r="F34" i="9"/>
  <c r="H33" i="9"/>
  <c r="G33" i="9"/>
  <c r="F33" i="9"/>
  <c r="H32" i="9"/>
  <c r="G32" i="9"/>
  <c r="F32" i="9"/>
  <c r="H31" i="9"/>
  <c r="G31" i="9"/>
  <c r="F31" i="9"/>
  <c r="E31" i="9"/>
  <c r="H30" i="9"/>
  <c r="G30" i="9"/>
  <c r="F30" i="9"/>
  <c r="H29" i="9"/>
  <c r="G29" i="9"/>
  <c r="F29" i="9"/>
  <c r="H28" i="9"/>
  <c r="G28" i="9"/>
  <c r="F28" i="9"/>
  <c r="E28" i="9"/>
  <c r="B28" i="9" s="1"/>
  <c r="H27" i="9"/>
  <c r="G27" i="9"/>
  <c r="F27" i="9"/>
  <c r="H26" i="9"/>
  <c r="G26" i="9"/>
  <c r="F26" i="9"/>
  <c r="H25" i="9"/>
  <c r="G25" i="9"/>
  <c r="F25" i="9"/>
  <c r="H24" i="9"/>
  <c r="G24" i="9"/>
  <c r="F24" i="9"/>
  <c r="E24" i="9"/>
  <c r="B24" i="9" s="1"/>
  <c r="H23" i="9"/>
  <c r="G23" i="9"/>
  <c r="F23" i="9"/>
  <c r="E23" i="9"/>
  <c r="H22" i="9"/>
  <c r="G22" i="9"/>
  <c r="F22" i="9"/>
  <c r="F21" i="9"/>
  <c r="F4" i="9"/>
  <c r="O3" i="9"/>
  <c r="G275" i="9" s="1"/>
  <c r="I3" i="9"/>
  <c r="H3" i="9"/>
  <c r="G3" i="9"/>
  <c r="D101" i="8"/>
  <c r="I36" i="3" s="1"/>
  <c r="D95" i="8"/>
  <c r="D90" i="8"/>
  <c r="D85" i="8"/>
  <c r="D80" i="8"/>
  <c r="D75" i="8"/>
  <c r="D70" i="8"/>
  <c r="D65" i="8"/>
  <c r="D60" i="8"/>
  <c r="C1535" i="1" s="1"/>
  <c r="D55" i="8"/>
  <c r="C1530" i="1" s="1"/>
  <c r="G1530" i="1" s="1"/>
  <c r="D50" i="8"/>
  <c r="D44" i="8"/>
  <c r="D36" i="8"/>
  <c r="C1511" i="1" s="1"/>
  <c r="D26" i="8"/>
  <c r="D18" i="8"/>
  <c r="C1493" i="1" s="1"/>
  <c r="H1493" i="1" s="1"/>
  <c r="D8" i="8"/>
  <c r="C1483" i="1" s="1"/>
  <c r="D6" i="8"/>
  <c r="C1481" i="1" s="1"/>
  <c r="E44" i="7"/>
  <c r="D44" i="7"/>
  <c r="E39" i="7"/>
  <c r="D39" i="7"/>
  <c r="D38" i="7" s="1"/>
  <c r="E38" i="7"/>
  <c r="E30" i="7"/>
  <c r="D30" i="7"/>
  <c r="E23" i="7"/>
  <c r="E22" i="7" s="1"/>
  <c r="D23" i="7"/>
  <c r="E14" i="7"/>
  <c r="D14" i="7"/>
  <c r="E7" i="7"/>
  <c r="D7" i="7"/>
  <c r="D6" i="7" s="1"/>
  <c r="E6" i="7"/>
  <c r="E5" i="7" s="1"/>
  <c r="I29" i="3"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E114" i="6" s="1"/>
  <c r="D115" i="6"/>
  <c r="F113" i="6"/>
  <c r="F112" i="6"/>
  <c r="F111" i="6"/>
  <c r="F110" i="6"/>
  <c r="F109" i="6"/>
  <c r="F108" i="6"/>
  <c r="E107" i="6"/>
  <c r="F107" i="6" s="1"/>
  <c r="D107" i="6"/>
  <c r="F106" i="6"/>
  <c r="F105" i="6"/>
  <c r="F104" i="6"/>
  <c r="F103" i="6"/>
  <c r="F102" i="6"/>
  <c r="F101" i="6"/>
  <c r="F100" i="6"/>
  <c r="E99" i="6"/>
  <c r="E89" i="6" s="1"/>
  <c r="D99" i="6"/>
  <c r="F99" i="6" s="1"/>
  <c r="F98" i="6"/>
  <c r="F97" i="6"/>
  <c r="F96" i="6"/>
  <c r="F95" i="6"/>
  <c r="E94" i="6"/>
  <c r="D94" i="6"/>
  <c r="F93" i="6"/>
  <c r="F92" i="6"/>
  <c r="F91" i="6"/>
  <c r="F90" i="6"/>
  <c r="E90" i="6"/>
  <c r="D90" i="6"/>
  <c r="F88" i="6"/>
  <c r="F87" i="6"/>
  <c r="F86" i="6"/>
  <c r="F85" i="6"/>
  <c r="F84" i="6"/>
  <c r="F83" i="6"/>
  <c r="E82" i="6"/>
  <c r="D82" i="6"/>
  <c r="F82" i="6" s="1"/>
  <c r="F81" i="6"/>
  <c r="F80" i="6"/>
  <c r="F79" i="6"/>
  <c r="F78" i="6"/>
  <c r="F77" i="6"/>
  <c r="F76" i="6"/>
  <c r="E75" i="6"/>
  <c r="F75" i="6" s="1"/>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F39" i="6" s="1"/>
  <c r="D39" i="6"/>
  <c r="F38" i="6"/>
  <c r="F37" i="6"/>
  <c r="E36" i="6"/>
  <c r="E35" i="6" s="1"/>
  <c r="I25" i="3" s="1"/>
  <c r="D36" i="6"/>
  <c r="F34" i="6"/>
  <c r="F33" i="6"/>
  <c r="F32" i="6"/>
  <c r="F31" i="6"/>
  <c r="F30" i="6"/>
  <c r="F29" i="6"/>
  <c r="E28" i="6"/>
  <c r="D28" i="6"/>
  <c r="F28" i="6" s="1"/>
  <c r="F27" i="6"/>
  <c r="F26" i="6"/>
  <c r="F25" i="6"/>
  <c r="F24" i="6"/>
  <c r="F23" i="6"/>
  <c r="E22" i="6"/>
  <c r="D22" i="6"/>
  <c r="F21" i="6"/>
  <c r="F20" i="6"/>
  <c r="F19" i="6"/>
  <c r="F18" i="6"/>
  <c r="F17" i="6"/>
  <c r="F16" i="6"/>
  <c r="F15" i="6"/>
  <c r="F14" i="6"/>
  <c r="F13" i="6"/>
  <c r="E13" i="6"/>
  <c r="D13" i="6"/>
  <c r="F12" i="6"/>
  <c r="F11" i="6"/>
  <c r="E10" i="6"/>
  <c r="D10" i="6"/>
  <c r="F9" i="6"/>
  <c r="F8" i="6"/>
  <c r="F7" i="6"/>
  <c r="E6" i="6"/>
  <c r="F6" i="6" s="1"/>
  <c r="D6" i="6"/>
  <c r="E5" i="6"/>
  <c r="D1299"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1222" i="1" s="1"/>
  <c r="D246" i="5"/>
  <c r="D245" i="5"/>
  <c r="F244" i="5"/>
  <c r="F243" i="5"/>
  <c r="E242" i="5"/>
  <c r="D242" i="5"/>
  <c r="F241" i="5"/>
  <c r="F240" i="5"/>
  <c r="E239" i="5"/>
  <c r="F239" i="5" s="1"/>
  <c r="D239" i="5"/>
  <c r="D238" i="5"/>
  <c r="D237"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F191" i="5"/>
  <c r="E191" i="5"/>
  <c r="D191" i="5"/>
  <c r="E190" i="5"/>
  <c r="H309" i="9" s="1"/>
  <c r="D190" i="5"/>
  <c r="G309" i="9" s="1"/>
  <c r="F189" i="5"/>
  <c r="F188" i="5"/>
  <c r="F187" i="5"/>
  <c r="F186" i="5"/>
  <c r="F185" i="5"/>
  <c r="F184" i="5"/>
  <c r="F183" i="5"/>
  <c r="F182" i="5"/>
  <c r="F181" i="5"/>
  <c r="E180" i="5"/>
  <c r="E177" i="5" s="1"/>
  <c r="D1154" i="1" s="1"/>
  <c r="D180" i="5"/>
  <c r="D177" i="5"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D146" i="5"/>
  <c r="F145" i="5"/>
  <c r="F144" i="5"/>
  <c r="F143" i="5"/>
  <c r="F142" i="5"/>
  <c r="E142" i="5"/>
  <c r="D142" i="5"/>
  <c r="F141" i="5"/>
  <c r="F140" i="5"/>
  <c r="F139" i="5"/>
  <c r="F138" i="5"/>
  <c r="F137" i="5"/>
  <c r="F136" i="5"/>
  <c r="E135" i="5"/>
  <c r="D1113" i="1" s="1"/>
  <c r="D135" i="5"/>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87" i="5"/>
  <c r="D87" i="5"/>
  <c r="F87" i="5" s="1"/>
  <c r="F86" i="5"/>
  <c r="F85" i="5"/>
  <c r="F84" i="5"/>
  <c r="F83" i="5"/>
  <c r="F82" i="5"/>
  <c r="F81" i="5"/>
  <c r="F80" i="5"/>
  <c r="F79" i="5"/>
  <c r="E79" i="5"/>
  <c r="D79" i="5"/>
  <c r="F78" i="5"/>
  <c r="E78" i="5"/>
  <c r="D78" i="5"/>
  <c r="F77" i="5"/>
  <c r="F76" i="5"/>
  <c r="F75" i="5"/>
  <c r="F74" i="5"/>
  <c r="F73" i="5"/>
  <c r="F72" i="5"/>
  <c r="F71" i="5"/>
  <c r="E70" i="5"/>
  <c r="D70" i="5"/>
  <c r="E69" i="5"/>
  <c r="F67" i="5"/>
  <c r="F66" i="5"/>
  <c r="F65" i="5"/>
  <c r="F64" i="5"/>
  <c r="E63" i="5"/>
  <c r="D63" i="5"/>
  <c r="F63" i="5" s="1"/>
  <c r="F62" i="5"/>
  <c r="F61" i="5"/>
  <c r="F60" i="5"/>
  <c r="F59" i="5"/>
  <c r="F58" i="5"/>
  <c r="F57" i="5"/>
  <c r="F56" i="5"/>
  <c r="E56" i="5"/>
  <c r="D56" i="5"/>
  <c r="F55" i="5"/>
  <c r="F54" i="5"/>
  <c r="F53" i="5"/>
  <c r="E52" i="5"/>
  <c r="D1030" i="1" s="1"/>
  <c r="D52" i="5"/>
  <c r="F52" i="5" s="1"/>
  <c r="F51" i="5"/>
  <c r="F50" i="5"/>
  <c r="F49" i="5"/>
  <c r="F48" i="5"/>
  <c r="F47" i="5"/>
  <c r="F46" i="5"/>
  <c r="E45" i="5"/>
  <c r="D1023" i="1" s="1"/>
  <c r="D45" i="5"/>
  <c r="D12" i="5" s="1"/>
  <c r="C990" i="1" s="1"/>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F11" i="5"/>
  <c r="F10" i="5"/>
  <c r="F9" i="5"/>
  <c r="E8" i="5"/>
  <c r="D986" i="1" s="1"/>
  <c r="H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D625" i="4" s="1"/>
  <c r="F625" i="4" s="1"/>
  <c r="E625" i="4"/>
  <c r="F624" i="4"/>
  <c r="F623" i="4"/>
  <c r="F622" i="4"/>
  <c r="F621" i="4"/>
  <c r="F620" i="4"/>
  <c r="F619" i="4"/>
  <c r="F618" i="4"/>
  <c r="F617" i="4"/>
  <c r="E617" i="4"/>
  <c r="D617" i="4"/>
  <c r="F616" i="4"/>
  <c r="F615" i="4"/>
  <c r="F614" i="4"/>
  <c r="F613" i="4"/>
  <c r="F612" i="4"/>
  <c r="E612" i="4"/>
  <c r="D612" i="4"/>
  <c r="F611" i="4"/>
  <c r="F610" i="4"/>
  <c r="F609" i="4"/>
  <c r="F608" i="4"/>
  <c r="F607" i="4"/>
  <c r="F606" i="4"/>
  <c r="E605" i="4"/>
  <c r="D599" i="1" s="1"/>
  <c r="D605" i="4"/>
  <c r="C599" i="1" s="1"/>
  <c r="F604" i="4"/>
  <c r="F603" i="4"/>
  <c r="E603" i="4"/>
  <c r="H143" i="9" s="1"/>
  <c r="D603" i="4"/>
  <c r="G143" i="9" s="1"/>
  <c r="F602" i="4"/>
  <c r="F601" i="4"/>
  <c r="F600" i="4"/>
  <c r="E599" i="4"/>
  <c r="E593" i="4" s="1"/>
  <c r="D587" i="1" s="1"/>
  <c r="D599" i="4"/>
  <c r="F599" i="4" s="1"/>
  <c r="F598" i="4"/>
  <c r="F597" i="4"/>
  <c r="F596" i="4"/>
  <c r="F595" i="4"/>
  <c r="E594" i="4"/>
  <c r="D594" i="4"/>
  <c r="F592" i="4"/>
  <c r="F591" i="4"/>
  <c r="E590" i="4"/>
  <c r="D590" i="4"/>
  <c r="F589" i="4"/>
  <c r="F588" i="4"/>
  <c r="E587" i="4"/>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E567" i="4" s="1"/>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E515" i="4" s="1"/>
  <c r="D519" i="4"/>
  <c r="F519" i="4" s="1"/>
  <c r="F518" i="4"/>
  <c r="F517" i="4"/>
  <c r="F516"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E495" i="4"/>
  <c r="F495" i="4" s="1"/>
  <c r="D495" i="4"/>
  <c r="F494" i="4"/>
  <c r="F493" i="4"/>
  <c r="F492" i="4"/>
  <c r="F491" i="4"/>
  <c r="F490" i="4"/>
  <c r="E490" i="4"/>
  <c r="D490" i="4"/>
  <c r="F489" i="4"/>
  <c r="F488" i="4"/>
  <c r="F487" i="4"/>
  <c r="F486" i="4"/>
  <c r="E485" i="4"/>
  <c r="E484" i="4" s="1"/>
  <c r="D485" i="4"/>
  <c r="F485" i="4" s="1"/>
  <c r="D484" i="4"/>
  <c r="F483" i="4"/>
  <c r="F482" i="4"/>
  <c r="E481" i="4"/>
  <c r="D481" i="4"/>
  <c r="F481" i="4" s="1"/>
  <c r="F480" i="4"/>
  <c r="F479" i="4"/>
  <c r="F478" i="4"/>
  <c r="E478" i="4"/>
  <c r="D478" i="4"/>
  <c r="F477" i="4"/>
  <c r="F476" i="4"/>
  <c r="F475" i="4"/>
  <c r="F474" i="4"/>
  <c r="E473" i="4"/>
  <c r="E472" i="4" s="1"/>
  <c r="D473" i="4"/>
  <c r="F473" i="4" s="1"/>
  <c r="D472" i="4"/>
  <c r="F472" i="4" s="1"/>
  <c r="F471" i="4"/>
  <c r="F470" i="4"/>
  <c r="E469" i="4"/>
  <c r="E459" i="4" s="1"/>
  <c r="D469" i="4"/>
  <c r="F469" i="4" s="1"/>
  <c r="F468" i="4"/>
  <c r="F467" i="4"/>
  <c r="F466" i="4"/>
  <c r="E466" i="4"/>
  <c r="D466" i="4"/>
  <c r="F465" i="4"/>
  <c r="F464" i="4"/>
  <c r="F463" i="4"/>
  <c r="E463" i="4"/>
  <c r="D463" i="4"/>
  <c r="F462" i="4"/>
  <c r="F461" i="4"/>
  <c r="E460" i="4"/>
  <c r="D460" i="4"/>
  <c r="F458" i="4"/>
  <c r="F457" i="4"/>
  <c r="F456" i="4"/>
  <c r="E455" i="4"/>
  <c r="E421" i="4" s="1"/>
  <c r="E420" i="4" s="1"/>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s="1"/>
  <c r="F421" i="4" s="1"/>
  <c r="F418" i="4"/>
  <c r="E418" i="4"/>
  <c r="D413" i="1" s="1"/>
  <c r="D418" i="4"/>
  <c r="E417" i="4"/>
  <c r="D412" i="1" s="1"/>
  <c r="H412" i="1" s="1"/>
  <c r="D417" i="4"/>
  <c r="E416" i="4"/>
  <c r="D416" i="4"/>
  <c r="F411" i="4"/>
  <c r="F410" i="4"/>
  <c r="F409" i="4"/>
  <c r="F406" i="4"/>
  <c r="F405" i="4"/>
  <c r="F404" i="4"/>
  <c r="F403" i="4"/>
  <c r="E402" i="4"/>
  <c r="D397" i="1" s="1"/>
  <c r="D402" i="4"/>
  <c r="F401" i="4"/>
  <c r="E400" i="4"/>
  <c r="D400" i="4"/>
  <c r="F400" i="4" s="1"/>
  <c r="F399" i="4"/>
  <c r="F398" i="4"/>
  <c r="F397" i="4"/>
  <c r="E397" i="4"/>
  <c r="D397" i="4"/>
  <c r="D396" i="4" s="1"/>
  <c r="F396" i="4" s="1"/>
  <c r="E396" i="4"/>
  <c r="F395" i="4"/>
  <c r="F394" i="4"/>
  <c r="F393" i="4"/>
  <c r="F392" i="4"/>
  <c r="E391" i="4"/>
  <c r="D391" i="4"/>
  <c r="F390" i="4"/>
  <c r="F389" i="4"/>
  <c r="E388" i="4"/>
  <c r="D388" i="4"/>
  <c r="F388" i="4" s="1"/>
  <c r="F387" i="4"/>
  <c r="F386" i="4"/>
  <c r="F385" i="4"/>
  <c r="F384" i="4"/>
  <c r="E383" i="4"/>
  <c r="D383" i="4"/>
  <c r="F383" i="4" s="1"/>
  <c r="F382" i="4"/>
  <c r="F381" i="4"/>
  <c r="F380" i="4"/>
  <c r="F379" i="4"/>
  <c r="F378" i="4"/>
  <c r="E378" i="4"/>
  <c r="D373" i="1" s="1"/>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5" i="4"/>
  <c r="F354" i="4"/>
  <c r="F353" i="4"/>
  <c r="E352" i="4"/>
  <c r="D352" i="4"/>
  <c r="D351" i="4"/>
  <c r="F349" i="4"/>
  <c r="E348" i="4"/>
  <c r="D348" i="4"/>
  <c r="F348" i="4" s="1"/>
  <c r="F347" i="4"/>
  <c r="F346" i="4"/>
  <c r="F345" i="4"/>
  <c r="E345" i="4"/>
  <c r="D345" i="4"/>
  <c r="D344" i="4" s="1"/>
  <c r="F344" i="4" s="1"/>
  <c r="E344"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F300" i="4"/>
  <c r="E300" i="4"/>
  <c r="E299" i="4" s="1"/>
  <c r="D300"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F273" i="4" s="1"/>
  <c r="D273" i="4"/>
  <c r="F272" i="4"/>
  <c r="F271" i="4"/>
  <c r="F270" i="4"/>
  <c r="F269" i="4"/>
  <c r="F268" i="4"/>
  <c r="E268" i="4"/>
  <c r="D268" i="4"/>
  <c r="F267" i="4"/>
  <c r="F266" i="4"/>
  <c r="F265" i="4"/>
  <c r="E264" i="4"/>
  <c r="D260" i="1" s="1"/>
  <c r="D264" i="4"/>
  <c r="D263" i="4" s="1"/>
  <c r="F262" i="4"/>
  <c r="F261" i="4"/>
  <c r="F260" i="4"/>
  <c r="E259" i="4"/>
  <c r="D259" i="4"/>
  <c r="F258" i="4"/>
  <c r="F257" i="4"/>
  <c r="F256" i="4"/>
  <c r="F255" i="4"/>
  <c r="F254" i="4"/>
  <c r="E253" i="4"/>
  <c r="E252" i="4" s="1"/>
  <c r="D248" i="1" s="1"/>
  <c r="D253" i="4"/>
  <c r="F253" i="4" s="1"/>
  <c r="D252" i="4"/>
  <c r="F251" i="4"/>
  <c r="F250" i="4"/>
  <c r="F249" i="4"/>
  <c r="F248" i="4"/>
  <c r="F247" i="4"/>
  <c r="E247" i="4"/>
  <c r="D247" i="4"/>
  <c r="F246" i="4"/>
  <c r="F245" i="4"/>
  <c r="E244" i="4"/>
  <c r="D244" i="4"/>
  <c r="F244" i="4" s="1"/>
  <c r="F243" i="4"/>
  <c r="F242" i="4"/>
  <c r="F241" i="4"/>
  <c r="F240" i="4"/>
  <c r="E240" i="4"/>
  <c r="D236" i="1" s="1"/>
  <c r="H236" i="1" s="1"/>
  <c r="D240" i="4"/>
  <c r="F239" i="4"/>
  <c r="F238" i="4"/>
  <c r="F237" i="4"/>
  <c r="E236" i="4"/>
  <c r="D236" i="4"/>
  <c r="F236" i="4" s="1"/>
  <c r="F235" i="4"/>
  <c r="F234" i="4"/>
  <c r="F233" i="4"/>
  <c r="F232" i="4"/>
  <c r="F231" i="4"/>
  <c r="E231" i="4"/>
  <c r="D231" i="4"/>
  <c r="F230" i="4"/>
  <c r="F229" i="4"/>
  <c r="E228" i="4"/>
  <c r="D228" i="4"/>
  <c r="F227" i="4"/>
  <c r="F226" i="4"/>
  <c r="E225" i="4"/>
  <c r="D225" i="4"/>
  <c r="F225" i="4" s="1"/>
  <c r="F223" i="4"/>
  <c r="F222" i="4"/>
  <c r="F221" i="4"/>
  <c r="F220" i="4"/>
  <c r="F219" i="4"/>
  <c r="E219" i="4"/>
  <c r="E215" i="4" s="1"/>
  <c r="D219" i="4"/>
  <c r="F218" i="4"/>
  <c r="F217" i="4"/>
  <c r="F216" i="4"/>
  <c r="E216" i="4"/>
  <c r="D216" i="4"/>
  <c r="D215" i="4" s="1"/>
  <c r="F215" i="4" s="1"/>
  <c r="F214" i="4"/>
  <c r="F213" i="4"/>
  <c r="F212" i="4"/>
  <c r="F211" i="4"/>
  <c r="E210" i="4"/>
  <c r="F210" i="4" s="1"/>
  <c r="D210" i="4"/>
  <c r="F209" i="4"/>
  <c r="F208" i="4"/>
  <c r="F207" i="4"/>
  <c r="F206" i="4"/>
  <c r="F205" i="4"/>
  <c r="F204" i="4"/>
  <c r="F203" i="4"/>
  <c r="E202" i="4"/>
  <c r="D202" i="4"/>
  <c r="F201" i="4"/>
  <c r="F200" i="4"/>
  <c r="F199" i="4"/>
  <c r="F198" i="4"/>
  <c r="F197" i="4"/>
  <c r="E197" i="4"/>
  <c r="E196" i="4" s="1"/>
  <c r="D197"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0" i="1" s="1"/>
  <c r="D164"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E139" i="4" s="1"/>
  <c r="D140" i="4"/>
  <c r="D139" i="4"/>
  <c r="F139" i="4" s="1"/>
  <c r="F138" i="4"/>
  <c r="F137" i="4"/>
  <c r="F136" i="4"/>
  <c r="F135" i="4"/>
  <c r="F134" i="4"/>
  <c r="E134" i="4"/>
  <c r="D130" i="1" s="1"/>
  <c r="H130" i="1" s="1"/>
  <c r="D134" i="4"/>
  <c r="D133" i="4" s="1"/>
  <c r="F133" i="4"/>
  <c r="F132" i="4"/>
  <c r="F131" i="4"/>
  <c r="F130" i="4"/>
  <c r="F129" i="4"/>
  <c r="E128" i="4"/>
  <c r="D128" i="4"/>
  <c r="F127" i="4"/>
  <c r="F126" i="4"/>
  <c r="E125" i="4"/>
  <c r="D125" i="4"/>
  <c r="D124" i="4"/>
  <c r="F123" i="4"/>
  <c r="F122" i="4"/>
  <c r="F121" i="4"/>
  <c r="E120" i="4"/>
  <c r="F120" i="4" s="1"/>
  <c r="D120" i="4"/>
  <c r="F119" i="4"/>
  <c r="F118" i="4"/>
  <c r="F117" i="4"/>
  <c r="F116" i="4"/>
  <c r="F115" i="4"/>
  <c r="F114" i="4"/>
  <c r="F113" i="4"/>
  <c r="E112" i="4"/>
  <c r="D112" i="4"/>
  <c r="F111" i="4"/>
  <c r="F110" i="4"/>
  <c r="F109" i="4"/>
  <c r="F108" i="4"/>
  <c r="E107" i="4"/>
  <c r="D107" i="4"/>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E50" i="4" s="1"/>
  <c r="D46" i="1" s="1"/>
  <c r="H46" i="1" s="1"/>
  <c r="D65" i="4"/>
  <c r="F65" i="4" s="1"/>
  <c r="F64" i="4"/>
  <c r="F63" i="4"/>
  <c r="F62" i="4"/>
  <c r="E62" i="4"/>
  <c r="D62" i="4"/>
  <c r="F61" i="4"/>
  <c r="F60" i="4"/>
  <c r="F59" i="4"/>
  <c r="E59" i="4"/>
  <c r="D59" i="4"/>
  <c r="F58" i="4"/>
  <c r="F57" i="4"/>
  <c r="F56" i="4"/>
  <c r="F55" i="4"/>
  <c r="F54" i="4"/>
  <c r="E54" i="4"/>
  <c r="D54" i="4"/>
  <c r="F53" i="4"/>
  <c r="F52" i="4"/>
  <c r="F51" i="4"/>
  <c r="E51" i="4"/>
  <c r="D51" i="4"/>
  <c r="D50" i="4" s="1"/>
  <c r="F50"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C19" i="1" s="1"/>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G25" i="3"/>
  <c r="B25" i="3"/>
  <c r="I24" i="3"/>
  <c r="G24" i="3"/>
  <c r="B24" i="3"/>
  <c r="H23" i="3"/>
  <c r="G23" i="3"/>
  <c r="B23" i="3"/>
  <c r="G22" i="3"/>
  <c r="B22" i="3"/>
  <c r="G21" i="3"/>
  <c r="B21" i="3"/>
  <c r="G20" i="3"/>
  <c r="B20" i="3"/>
  <c r="G19" i="3"/>
  <c r="B19" i="3"/>
  <c r="G18" i="3"/>
  <c r="B18" i="3"/>
  <c r="G17" i="3"/>
  <c r="B17" i="3"/>
  <c r="G16" i="3"/>
  <c r="B16" i="3"/>
  <c r="H10" i="3" a="1"/>
  <c r="H10" i="3" s="1"/>
  <c r="L3" i="9" s="1"/>
  <c r="C1580" i="1"/>
  <c r="G1580" i="1" s="1"/>
  <c r="H1579" i="1"/>
  <c r="G1579" i="1"/>
  <c r="C1579" i="1"/>
  <c r="C1578" i="1"/>
  <c r="G1578" i="1" s="1"/>
  <c r="G1577" i="1"/>
  <c r="C1577" i="1"/>
  <c r="H1577" i="1" s="1"/>
  <c r="H1575" i="1"/>
  <c r="G1575" i="1"/>
  <c r="C1575" i="1"/>
  <c r="C1574" i="1"/>
  <c r="G1573" i="1"/>
  <c r="C1573" i="1"/>
  <c r="H1573" i="1" s="1"/>
  <c r="C1572" i="1"/>
  <c r="H1571" i="1"/>
  <c r="G1571" i="1"/>
  <c r="C1571" i="1"/>
  <c r="H1570" i="1"/>
  <c r="C1570" i="1"/>
  <c r="G1570" i="1" s="1"/>
  <c r="G1569" i="1"/>
  <c r="C1569" i="1"/>
  <c r="H1569" i="1" s="1"/>
  <c r="H1568" i="1"/>
  <c r="C1568" i="1"/>
  <c r="G1568" i="1" s="1"/>
  <c r="H1567" i="1"/>
  <c r="G1567" i="1"/>
  <c r="C1567" i="1"/>
  <c r="C1566" i="1"/>
  <c r="G1566" i="1" s="1"/>
  <c r="C1565" i="1"/>
  <c r="H1565" i="1" s="1"/>
  <c r="H1564" i="1"/>
  <c r="C1564" i="1"/>
  <c r="G1564" i="1" s="1"/>
  <c r="H1563" i="1"/>
  <c r="G1563" i="1"/>
  <c r="C1563" i="1"/>
  <c r="C1562" i="1"/>
  <c r="G1562" i="1" s="1"/>
  <c r="G1561" i="1"/>
  <c r="C1561" i="1"/>
  <c r="H1561" i="1" s="1"/>
  <c r="C1560" i="1"/>
  <c r="G1560" i="1" s="1"/>
  <c r="H1559" i="1"/>
  <c r="G1559" i="1"/>
  <c r="C1559" i="1"/>
  <c r="C1558" i="1"/>
  <c r="G1557" i="1"/>
  <c r="C1557" i="1"/>
  <c r="H1557" i="1" s="1"/>
  <c r="C1556" i="1"/>
  <c r="H1555" i="1"/>
  <c r="G1555" i="1"/>
  <c r="C1555" i="1"/>
  <c r="H1554" i="1"/>
  <c r="C1554" i="1"/>
  <c r="G1554" i="1" s="1"/>
  <c r="G1553" i="1"/>
  <c r="C1553" i="1"/>
  <c r="H1553" i="1" s="1"/>
  <c r="H1552" i="1"/>
  <c r="C1552" i="1"/>
  <c r="G1552" i="1" s="1"/>
  <c r="H1551" i="1"/>
  <c r="C1551" i="1"/>
  <c r="G1551" i="1" s="1"/>
  <c r="C1550" i="1"/>
  <c r="G1550" i="1" s="1"/>
  <c r="G1549" i="1"/>
  <c r="C1549" i="1"/>
  <c r="H1549" i="1" s="1"/>
  <c r="H1548" i="1"/>
  <c r="C1548" i="1"/>
  <c r="G1548" i="1" s="1"/>
  <c r="H1547" i="1"/>
  <c r="G1547" i="1"/>
  <c r="C1547" i="1"/>
  <c r="C1546" i="1"/>
  <c r="G1546" i="1" s="1"/>
  <c r="G1545" i="1"/>
  <c r="C1545" i="1"/>
  <c r="H1545" i="1" s="1"/>
  <c r="C1544" i="1"/>
  <c r="G1544" i="1" s="1"/>
  <c r="H1543" i="1"/>
  <c r="G1543" i="1"/>
  <c r="C1543" i="1"/>
  <c r="C1542" i="1"/>
  <c r="G1541" i="1"/>
  <c r="C1541" i="1"/>
  <c r="H1541" i="1" s="1"/>
  <c r="C1540" i="1"/>
  <c r="H1539" i="1"/>
  <c r="G1539" i="1"/>
  <c r="C1539" i="1"/>
  <c r="H1538" i="1"/>
  <c r="C1538" i="1"/>
  <c r="G1538" i="1" s="1"/>
  <c r="G1537" i="1"/>
  <c r="C1537" i="1"/>
  <c r="H1537" i="1" s="1"/>
  <c r="C1536" i="1"/>
  <c r="G1536" i="1" s="1"/>
  <c r="H1534" i="1"/>
  <c r="C1534" i="1"/>
  <c r="G1534" i="1" s="1"/>
  <c r="G1533" i="1"/>
  <c r="C1533" i="1"/>
  <c r="H1533" i="1" s="1"/>
  <c r="H1532" i="1"/>
  <c r="C1532" i="1"/>
  <c r="G1532" i="1" s="1"/>
  <c r="C1531" i="1"/>
  <c r="H1531" i="1" s="1"/>
  <c r="G1529" i="1"/>
  <c r="C1529" i="1"/>
  <c r="H1529" i="1" s="1"/>
  <c r="C1528" i="1"/>
  <c r="G1528" i="1" s="1"/>
  <c r="H1527" i="1"/>
  <c r="G1527" i="1"/>
  <c r="C1527" i="1"/>
  <c r="C1526" i="1"/>
  <c r="G1525" i="1"/>
  <c r="C1525" i="1"/>
  <c r="H1525" i="1" s="1"/>
  <c r="H1523" i="1"/>
  <c r="G1523" i="1"/>
  <c r="C1523" i="1"/>
  <c r="H1522" i="1"/>
  <c r="C1522" i="1"/>
  <c r="G1522" i="1" s="1"/>
  <c r="G1521" i="1"/>
  <c r="C1521" i="1"/>
  <c r="H1521" i="1" s="1"/>
  <c r="H1520" i="1"/>
  <c r="C1520" i="1"/>
  <c r="G1520" i="1" s="1"/>
  <c r="C1516" i="1"/>
  <c r="G1516" i="1" s="1"/>
  <c r="C1515" i="1"/>
  <c r="G1515" i="1" s="1"/>
  <c r="C1514" i="1"/>
  <c r="G1513" i="1"/>
  <c r="C1513" i="1"/>
  <c r="H1513" i="1" s="1"/>
  <c r="C1512" i="1"/>
  <c r="H1510" i="1"/>
  <c r="C1510" i="1"/>
  <c r="G1510" i="1" s="1"/>
  <c r="G1509" i="1"/>
  <c r="C1509" i="1"/>
  <c r="H1509" i="1" s="1"/>
  <c r="C1508" i="1"/>
  <c r="G1508" i="1" s="1"/>
  <c r="H1507" i="1"/>
  <c r="C1507" i="1"/>
  <c r="G1507" i="1" s="1"/>
  <c r="C1506" i="1"/>
  <c r="G1506" i="1" s="1"/>
  <c r="C1505" i="1"/>
  <c r="H1505" i="1" s="1"/>
  <c r="C1504" i="1"/>
  <c r="G1504" i="1" s="1"/>
  <c r="H1503" i="1"/>
  <c r="C1503" i="1"/>
  <c r="G1503" i="1" s="1"/>
  <c r="C1502" i="1"/>
  <c r="G1502" i="1" s="1"/>
  <c r="C1500" i="1"/>
  <c r="G1500" i="1" s="1"/>
  <c r="C1498" i="1"/>
  <c r="G1497" i="1"/>
  <c r="C1497" i="1"/>
  <c r="H1497" i="1" s="1"/>
  <c r="C1496" i="1"/>
  <c r="G1495" i="1"/>
  <c r="C1495" i="1"/>
  <c r="H1495" i="1" s="1"/>
  <c r="H1494" i="1"/>
  <c r="C1494" i="1"/>
  <c r="G1494" i="1" s="1"/>
  <c r="C1492" i="1"/>
  <c r="G1492" i="1" s="1"/>
  <c r="H1491" i="1"/>
  <c r="C1491" i="1"/>
  <c r="G1491" i="1" s="1"/>
  <c r="C1490" i="1"/>
  <c r="G1490" i="1" s="1"/>
  <c r="C1489" i="1"/>
  <c r="H1489" i="1" s="1"/>
  <c r="C1488" i="1"/>
  <c r="G1488" i="1" s="1"/>
  <c r="H1487" i="1"/>
  <c r="G1487" i="1"/>
  <c r="C1487" i="1"/>
  <c r="C1486" i="1"/>
  <c r="G1486" i="1" s="1"/>
  <c r="G1485" i="1"/>
  <c r="C1485" i="1"/>
  <c r="H1485" i="1" s="1"/>
  <c r="C1484" i="1"/>
  <c r="G1484" i="1" s="1"/>
  <c r="C1482" i="1"/>
  <c r="C1480" i="1"/>
  <c r="D1479" i="1"/>
  <c r="C1479" i="1"/>
  <c r="D1478" i="1"/>
  <c r="C1478" i="1"/>
  <c r="D1477" i="1"/>
  <c r="C1477" i="1"/>
  <c r="D1476" i="1"/>
  <c r="C1476" i="1"/>
  <c r="D1475" i="1"/>
  <c r="C1475" i="1"/>
  <c r="H1475" i="1" s="1"/>
  <c r="D1474" i="1"/>
  <c r="C1474" i="1"/>
  <c r="D1473" i="1"/>
  <c r="C1473" i="1"/>
  <c r="D1472" i="1"/>
  <c r="C1472" i="1"/>
  <c r="D1471" i="1"/>
  <c r="C1471" i="1"/>
  <c r="G1470" i="1"/>
  <c r="D1470" i="1"/>
  <c r="C1470" i="1"/>
  <c r="H1470" i="1" s="1"/>
  <c r="G1469" i="1"/>
  <c r="D1469" i="1"/>
  <c r="C1469" i="1"/>
  <c r="H1469" i="1" s="1"/>
  <c r="G1468" i="1"/>
  <c r="D1468" i="1"/>
  <c r="C1468" i="1"/>
  <c r="G1467" i="1"/>
  <c r="D1467" i="1"/>
  <c r="C1467" i="1"/>
  <c r="G1466" i="1"/>
  <c r="D1466" i="1"/>
  <c r="C1466" i="1"/>
  <c r="G1465" i="1"/>
  <c r="D1465" i="1"/>
  <c r="C1465" i="1"/>
  <c r="G1464" i="1"/>
  <c r="D1464" i="1"/>
  <c r="C1464" i="1"/>
  <c r="G1463" i="1"/>
  <c r="D1463" i="1"/>
  <c r="C1463" i="1"/>
  <c r="G1462" i="1"/>
  <c r="D1462" i="1"/>
  <c r="C1462" i="1"/>
  <c r="D1461" i="1"/>
  <c r="C1461" i="1"/>
  <c r="D1460" i="1"/>
  <c r="C1460" i="1"/>
  <c r="D1459" i="1"/>
  <c r="C1459" i="1"/>
  <c r="D1458" i="1"/>
  <c r="C1458" i="1"/>
  <c r="D1457" i="1"/>
  <c r="C1457" i="1"/>
  <c r="D1456" i="1"/>
  <c r="C1456" i="1"/>
  <c r="D1455" i="1"/>
  <c r="C1455" i="1"/>
  <c r="D1454" i="1"/>
  <c r="C1454" i="1"/>
  <c r="H1454" i="1" s="1"/>
  <c r="D1453" i="1"/>
  <c r="G1452" i="1"/>
  <c r="D1452" i="1"/>
  <c r="C1452" i="1"/>
  <c r="G1451" i="1"/>
  <c r="D1451" i="1"/>
  <c r="C1451" i="1"/>
  <c r="G1450" i="1"/>
  <c r="D1450" i="1"/>
  <c r="C1450" i="1"/>
  <c r="G1449" i="1"/>
  <c r="D1449" i="1"/>
  <c r="C1449" i="1"/>
  <c r="G1448" i="1"/>
  <c r="D1448" i="1"/>
  <c r="C1448" i="1"/>
  <c r="G1447" i="1"/>
  <c r="D1447" i="1"/>
  <c r="C1447" i="1"/>
  <c r="G1446" i="1"/>
  <c r="D1446" i="1"/>
  <c r="C1446" i="1"/>
  <c r="D1445" i="1"/>
  <c r="H1445" i="1" s="1"/>
  <c r="C1445" i="1"/>
  <c r="D1444" i="1"/>
  <c r="C1444" i="1"/>
  <c r="D1443" i="1"/>
  <c r="C1443" i="1"/>
  <c r="D1442" i="1"/>
  <c r="C1442" i="1"/>
  <c r="D1441" i="1"/>
  <c r="C1441" i="1"/>
  <c r="D1440" i="1"/>
  <c r="C1440" i="1"/>
  <c r="D1439" i="1"/>
  <c r="C1439" i="1"/>
  <c r="D1438" i="1"/>
  <c r="H1438" i="1" s="1"/>
  <c r="C1438" i="1"/>
  <c r="G1438" i="1" s="1"/>
  <c r="H1437" i="1"/>
  <c r="D1437" i="1"/>
  <c r="C1437" i="1"/>
  <c r="G1437" i="1" s="1"/>
  <c r="D1436" i="1"/>
  <c r="H1434" i="1"/>
  <c r="D1434" i="1"/>
  <c r="C1434" i="1"/>
  <c r="D1433" i="1"/>
  <c r="H1433" i="1" s="1"/>
  <c r="C1433" i="1"/>
  <c r="D1432" i="1"/>
  <c r="H1432" i="1" s="1"/>
  <c r="C1432" i="1"/>
  <c r="G1432" i="1" s="1"/>
  <c r="H1431" i="1"/>
  <c r="D1431" i="1"/>
  <c r="C1431" i="1"/>
  <c r="G1431" i="1" s="1"/>
  <c r="H1430" i="1"/>
  <c r="D1430" i="1"/>
  <c r="C1430" i="1"/>
  <c r="D1429" i="1"/>
  <c r="H1429" i="1" s="1"/>
  <c r="C1429" i="1"/>
  <c r="D1428" i="1"/>
  <c r="G1428" i="1" s="1"/>
  <c r="C1428" i="1"/>
  <c r="H1427" i="1"/>
  <c r="D1427" i="1"/>
  <c r="G1427" i="1" s="1"/>
  <c r="C1427" i="1"/>
  <c r="H1426" i="1"/>
  <c r="D1426" i="1"/>
  <c r="G1426" i="1" s="1"/>
  <c r="C1426" i="1"/>
  <c r="D1425" i="1"/>
  <c r="C1425" i="1"/>
  <c r="D1424" i="1"/>
  <c r="G1424" i="1" s="1"/>
  <c r="C1424" i="1"/>
  <c r="D1423" i="1"/>
  <c r="D1422" i="1"/>
  <c r="C1422" i="1"/>
  <c r="D1421" i="1"/>
  <c r="G1421" i="1" s="1"/>
  <c r="C1421" i="1"/>
  <c r="H1420" i="1"/>
  <c r="D1420" i="1"/>
  <c r="G1420" i="1" s="1"/>
  <c r="C1420" i="1"/>
  <c r="H1419" i="1"/>
  <c r="D1419" i="1"/>
  <c r="G1419" i="1" s="1"/>
  <c r="C1419" i="1"/>
  <c r="D1418" i="1"/>
  <c r="C1418" i="1"/>
  <c r="D1417" i="1"/>
  <c r="G1417" i="1" s="1"/>
  <c r="C1417" i="1"/>
  <c r="H1416" i="1"/>
  <c r="D1416" i="1"/>
  <c r="G1416" i="1" s="1"/>
  <c r="C1416" i="1"/>
  <c r="H1415" i="1"/>
  <c r="D1415" i="1"/>
  <c r="G1415" i="1" s="1"/>
  <c r="C1415" i="1"/>
  <c r="H1414" i="1"/>
  <c r="G1414" i="1"/>
  <c r="D1414" i="1"/>
  <c r="C1414" i="1"/>
  <c r="H1413" i="1"/>
  <c r="G1413" i="1"/>
  <c r="D1413" i="1"/>
  <c r="C1413" i="1"/>
  <c r="H1412" i="1"/>
  <c r="G1412" i="1"/>
  <c r="D1412" i="1"/>
  <c r="C1412" i="1"/>
  <c r="D1411" i="1"/>
  <c r="H1411" i="1" s="1"/>
  <c r="C1411" i="1"/>
  <c r="H1410" i="1"/>
  <c r="D1410" i="1"/>
  <c r="G1410" i="1" s="1"/>
  <c r="C1410" i="1"/>
  <c r="C1409" i="1"/>
  <c r="D1407" i="1"/>
  <c r="C1407" i="1"/>
  <c r="D1406" i="1"/>
  <c r="C1406" i="1"/>
  <c r="D1405" i="1"/>
  <c r="C1405" i="1"/>
  <c r="G1404" i="1"/>
  <c r="D1404" i="1"/>
  <c r="H1404" i="1" s="1"/>
  <c r="C1404" i="1"/>
  <c r="D1403" i="1"/>
  <c r="H1403" i="1" s="1"/>
  <c r="C1403" i="1"/>
  <c r="D1402" i="1"/>
  <c r="H1402" i="1" s="1"/>
  <c r="C1402" i="1"/>
  <c r="G1401" i="1"/>
  <c r="D1401" i="1"/>
  <c r="H1401" i="1" s="1"/>
  <c r="C1401" i="1"/>
  <c r="G1400" i="1"/>
  <c r="D1400" i="1"/>
  <c r="H1400" i="1" s="1"/>
  <c r="C1400" i="1"/>
  <c r="D1399" i="1"/>
  <c r="H1399" i="1" s="1"/>
  <c r="C1399" i="1"/>
  <c r="G1398" i="1"/>
  <c r="D1398" i="1"/>
  <c r="H1398" i="1" s="1"/>
  <c r="C1398" i="1"/>
  <c r="G1397" i="1"/>
  <c r="D1397" i="1"/>
  <c r="H1397" i="1" s="1"/>
  <c r="C1397" i="1"/>
  <c r="G1396" i="1"/>
  <c r="D1396" i="1"/>
  <c r="H1396" i="1" s="1"/>
  <c r="C1396" i="1"/>
  <c r="D1395" i="1"/>
  <c r="H1395" i="1" s="1"/>
  <c r="C1395" i="1"/>
  <c r="G1394" i="1"/>
  <c r="D1394" i="1"/>
  <c r="H1394" i="1" s="1"/>
  <c r="C1394" i="1"/>
  <c r="G1393" i="1"/>
  <c r="D1393" i="1"/>
  <c r="H1393" i="1" s="1"/>
  <c r="C1393" i="1"/>
  <c r="G1392" i="1"/>
  <c r="D1392" i="1"/>
  <c r="C1392" i="1"/>
  <c r="D1391" i="1"/>
  <c r="G1391" i="1" s="1"/>
  <c r="C1391" i="1"/>
  <c r="G1390" i="1"/>
  <c r="D1390" i="1"/>
  <c r="C1390" i="1"/>
  <c r="H1390" i="1" s="1"/>
  <c r="G1389" i="1"/>
  <c r="D1389" i="1"/>
  <c r="C1389" i="1"/>
  <c r="G1388" i="1"/>
  <c r="D1388" i="1"/>
  <c r="C1388" i="1"/>
  <c r="D1387" i="1"/>
  <c r="G1387" i="1" s="1"/>
  <c r="C1387" i="1"/>
  <c r="G1386" i="1"/>
  <c r="D1386" i="1"/>
  <c r="C1386" i="1"/>
  <c r="H1386" i="1" s="1"/>
  <c r="G1385" i="1"/>
  <c r="D1385" i="1"/>
  <c r="C1385" i="1"/>
  <c r="G1384" i="1"/>
  <c r="D1384" i="1"/>
  <c r="C1384" i="1"/>
  <c r="D1383" i="1"/>
  <c r="G1382" i="1"/>
  <c r="D1382" i="1"/>
  <c r="C1382" i="1"/>
  <c r="G1381" i="1"/>
  <c r="D1381" i="1"/>
  <c r="C1381" i="1"/>
  <c r="D1380" i="1"/>
  <c r="G1380" i="1" s="1"/>
  <c r="C1380" i="1"/>
  <c r="D1379" i="1"/>
  <c r="C1379" i="1"/>
  <c r="D1378" i="1"/>
  <c r="G1378" i="1" s="1"/>
  <c r="C1378" i="1"/>
  <c r="G1377" i="1"/>
  <c r="D1377" i="1"/>
  <c r="C1377" i="1"/>
  <c r="D1376" i="1"/>
  <c r="C1376" i="1"/>
  <c r="G1375" i="1"/>
  <c r="D1375" i="1"/>
  <c r="C1375" i="1"/>
  <c r="H1375" i="1" s="1"/>
  <c r="G1374" i="1"/>
  <c r="D1374" i="1"/>
  <c r="C1374" i="1"/>
  <c r="G1373" i="1"/>
  <c r="D1373" i="1"/>
  <c r="C1373" i="1"/>
  <c r="D1372" i="1"/>
  <c r="G1372" i="1" s="1"/>
  <c r="C1372" i="1"/>
  <c r="G1371" i="1"/>
  <c r="D1371" i="1"/>
  <c r="C1371" i="1"/>
  <c r="H1371" i="1" s="1"/>
  <c r="D1370" i="1"/>
  <c r="G1370" i="1" s="1"/>
  <c r="C1370" i="1"/>
  <c r="G1369" i="1"/>
  <c r="D1369" i="1"/>
  <c r="C1369" i="1"/>
  <c r="D1368" i="1"/>
  <c r="G1368" i="1" s="1"/>
  <c r="C1368" i="1"/>
  <c r="G1367" i="1"/>
  <c r="D1367" i="1"/>
  <c r="C1367" i="1"/>
  <c r="H1367" i="1" s="1"/>
  <c r="G1366" i="1"/>
  <c r="D1366" i="1"/>
  <c r="C1366" i="1"/>
  <c r="G1365" i="1"/>
  <c r="D1365" i="1"/>
  <c r="C1365" i="1"/>
  <c r="D1364" i="1"/>
  <c r="G1364" i="1" s="1"/>
  <c r="C1364" i="1"/>
  <c r="G1363" i="1"/>
  <c r="D1363" i="1"/>
  <c r="C1363" i="1"/>
  <c r="H1363" i="1" s="1"/>
  <c r="G1362" i="1"/>
  <c r="D1362" i="1"/>
  <c r="C1362" i="1"/>
  <c r="G1361" i="1"/>
  <c r="D1361" i="1"/>
  <c r="C1361" i="1"/>
  <c r="D1360" i="1"/>
  <c r="G1360" i="1" s="1"/>
  <c r="C1360" i="1"/>
  <c r="G1359" i="1"/>
  <c r="D1359" i="1"/>
  <c r="C1359" i="1"/>
  <c r="H1359" i="1" s="1"/>
  <c r="G1358" i="1"/>
  <c r="D1358" i="1"/>
  <c r="C1358" i="1"/>
  <c r="G1357" i="1"/>
  <c r="D1357" i="1"/>
  <c r="C1357" i="1"/>
  <c r="D1356" i="1"/>
  <c r="G1356" i="1" s="1"/>
  <c r="C1356" i="1"/>
  <c r="G1355" i="1"/>
  <c r="D1355" i="1"/>
  <c r="C1355" i="1"/>
  <c r="H1355" i="1" s="1"/>
  <c r="G1354" i="1"/>
  <c r="D1354" i="1"/>
  <c r="C1354" i="1"/>
  <c r="G1353" i="1"/>
  <c r="D1353" i="1"/>
  <c r="C1353" i="1"/>
  <c r="D1352" i="1"/>
  <c r="G1352" i="1" s="1"/>
  <c r="C1352" i="1"/>
  <c r="G1351" i="1"/>
  <c r="D1351" i="1"/>
  <c r="C1351" i="1"/>
  <c r="H1351" i="1" s="1"/>
  <c r="G1350" i="1"/>
  <c r="D1350" i="1"/>
  <c r="C1350" i="1"/>
  <c r="G1349" i="1"/>
  <c r="D1349" i="1"/>
  <c r="C1349" i="1"/>
  <c r="D1348" i="1"/>
  <c r="G1348" i="1" s="1"/>
  <c r="C1348" i="1"/>
  <c r="G1347" i="1"/>
  <c r="D1347" i="1"/>
  <c r="C1347" i="1"/>
  <c r="H1347" i="1" s="1"/>
  <c r="G1346" i="1"/>
  <c r="D1346" i="1"/>
  <c r="C1346" i="1"/>
  <c r="G1345" i="1"/>
  <c r="D1345" i="1"/>
  <c r="C1345" i="1"/>
  <c r="D1344" i="1"/>
  <c r="G1344" i="1" s="1"/>
  <c r="C1344" i="1"/>
  <c r="G1343" i="1"/>
  <c r="D1343" i="1"/>
  <c r="C1343" i="1"/>
  <c r="H1343" i="1" s="1"/>
  <c r="G1342" i="1"/>
  <c r="D1342" i="1"/>
  <c r="C1342" i="1"/>
  <c r="G1341" i="1"/>
  <c r="D1341" i="1"/>
  <c r="C1341" i="1"/>
  <c r="D1340" i="1"/>
  <c r="G1340" i="1" s="1"/>
  <c r="C1340" i="1"/>
  <c r="G1339" i="1"/>
  <c r="D1339" i="1"/>
  <c r="C1339" i="1"/>
  <c r="H1339" i="1" s="1"/>
  <c r="G1338" i="1"/>
  <c r="D1338" i="1"/>
  <c r="C1338" i="1"/>
  <c r="G1337" i="1"/>
  <c r="D1337" i="1"/>
  <c r="C1337" i="1"/>
  <c r="D1336" i="1"/>
  <c r="G1336" i="1" s="1"/>
  <c r="C1336" i="1"/>
  <c r="G1335" i="1"/>
  <c r="D1335" i="1"/>
  <c r="H1335" i="1" s="1"/>
  <c r="C1335" i="1"/>
  <c r="G1334" i="1"/>
  <c r="D1334" i="1"/>
  <c r="H1334" i="1" s="1"/>
  <c r="C1334" i="1"/>
  <c r="G1333" i="1"/>
  <c r="D1333" i="1"/>
  <c r="H1333" i="1" s="1"/>
  <c r="C1333" i="1"/>
  <c r="D1332" i="1"/>
  <c r="H1332" i="1" s="1"/>
  <c r="C1332" i="1"/>
  <c r="G1331" i="1"/>
  <c r="D1331" i="1"/>
  <c r="H1331" i="1" s="1"/>
  <c r="C1331" i="1"/>
  <c r="G1330" i="1"/>
  <c r="D1330" i="1"/>
  <c r="H1330" i="1" s="1"/>
  <c r="C1330" i="1"/>
  <c r="D1329" i="1"/>
  <c r="G1328" i="1"/>
  <c r="D1328" i="1"/>
  <c r="H1328" i="1" s="1"/>
  <c r="C1328" i="1"/>
  <c r="G1327" i="1"/>
  <c r="D1327" i="1"/>
  <c r="H1327" i="1" s="1"/>
  <c r="C1327" i="1"/>
  <c r="G1326" i="1"/>
  <c r="D1326" i="1"/>
  <c r="H1326" i="1" s="1"/>
  <c r="C1326" i="1"/>
  <c r="D1325" i="1"/>
  <c r="H1325" i="1" s="1"/>
  <c r="C1325" i="1"/>
  <c r="D1324" i="1"/>
  <c r="H1324" i="1" s="1"/>
  <c r="C1324" i="1"/>
  <c r="G1323" i="1"/>
  <c r="D1323" i="1"/>
  <c r="H1323" i="1" s="1"/>
  <c r="C1323" i="1"/>
  <c r="D1322" i="1"/>
  <c r="H1322" i="1" s="1"/>
  <c r="C1322" i="1"/>
  <c r="D1321" i="1"/>
  <c r="H1321" i="1" s="1"/>
  <c r="C1321" i="1"/>
  <c r="G1320" i="1"/>
  <c r="D1320" i="1"/>
  <c r="H1320" i="1" s="1"/>
  <c r="C1320" i="1"/>
  <c r="G1319" i="1"/>
  <c r="D1319" i="1"/>
  <c r="H1319" i="1" s="1"/>
  <c r="C1319" i="1"/>
  <c r="G1318" i="1"/>
  <c r="D1318" i="1"/>
  <c r="H1318" i="1" s="1"/>
  <c r="C1318" i="1"/>
  <c r="D1317" i="1"/>
  <c r="H1317" i="1" s="1"/>
  <c r="C1317" i="1"/>
  <c r="D1316" i="1"/>
  <c r="G1315" i="1"/>
  <c r="D1315" i="1"/>
  <c r="H1315" i="1" s="1"/>
  <c r="C1315" i="1"/>
  <c r="D1314" i="1"/>
  <c r="H1314" i="1" s="1"/>
  <c r="C1314" i="1"/>
  <c r="G1313" i="1"/>
  <c r="D1313" i="1"/>
  <c r="H1313" i="1" s="1"/>
  <c r="C1313" i="1"/>
  <c r="G1312" i="1"/>
  <c r="D1312" i="1"/>
  <c r="H1312" i="1" s="1"/>
  <c r="C1312" i="1"/>
  <c r="G1311" i="1"/>
  <c r="D1311" i="1"/>
  <c r="H1311" i="1" s="1"/>
  <c r="C1311" i="1"/>
  <c r="D1310" i="1"/>
  <c r="H1310" i="1" s="1"/>
  <c r="C1310" i="1"/>
  <c r="G1309" i="1"/>
  <c r="D1309" i="1"/>
  <c r="H1309" i="1" s="1"/>
  <c r="C1309" i="1"/>
  <c r="G1308" i="1"/>
  <c r="D1308" i="1"/>
  <c r="H1308" i="1" s="1"/>
  <c r="C1308" i="1"/>
  <c r="G1307" i="1"/>
  <c r="D1307" i="1"/>
  <c r="H1307" i="1" s="1"/>
  <c r="C1307" i="1"/>
  <c r="D1306" i="1"/>
  <c r="H1306" i="1" s="1"/>
  <c r="C1306" i="1"/>
  <c r="G1305" i="1"/>
  <c r="D1305" i="1"/>
  <c r="H1305" i="1" s="1"/>
  <c r="C1305" i="1"/>
  <c r="G1304" i="1"/>
  <c r="D1304" i="1"/>
  <c r="H1304" i="1" s="1"/>
  <c r="C1304" i="1"/>
  <c r="G1303" i="1"/>
  <c r="D1303" i="1"/>
  <c r="H1303" i="1" s="1"/>
  <c r="C1303" i="1"/>
  <c r="D1302" i="1"/>
  <c r="H1302" i="1" s="1"/>
  <c r="C1302" i="1"/>
  <c r="G1301" i="1"/>
  <c r="D1301" i="1"/>
  <c r="H1301" i="1" s="1"/>
  <c r="C1301" i="1"/>
  <c r="D1300" i="1"/>
  <c r="H1300" i="1" s="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D1270" i="1"/>
  <c r="C1270" i="1"/>
  <c r="H1270" i="1" s="1"/>
  <c r="G1269" i="1"/>
  <c r="D1269" i="1"/>
  <c r="C1269" i="1"/>
  <c r="H1269" i="1" s="1"/>
  <c r="H1268" i="1"/>
  <c r="G1268" i="1"/>
  <c r="D1268" i="1"/>
  <c r="C1268" i="1"/>
  <c r="H1267" i="1"/>
  <c r="G1267" i="1"/>
  <c r="D1267" i="1"/>
  <c r="C1267" i="1"/>
  <c r="H1266" i="1"/>
  <c r="G1266" i="1"/>
  <c r="D1266" i="1"/>
  <c r="C1266" i="1"/>
  <c r="H1265" i="1"/>
  <c r="G1265" i="1"/>
  <c r="D1265" i="1"/>
  <c r="C1265" i="1"/>
  <c r="H1264" i="1"/>
  <c r="G1264" i="1"/>
  <c r="D1264" i="1"/>
  <c r="C1264" i="1"/>
  <c r="H1263" i="1"/>
  <c r="D1263" i="1"/>
  <c r="G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D1242" i="1"/>
  <c r="H1242" i="1" s="1"/>
  <c r="C1242" i="1"/>
  <c r="G1241" i="1"/>
  <c r="D1241" i="1"/>
  <c r="H1241" i="1" s="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C1222" i="1"/>
  <c r="H1221" i="1"/>
  <c r="G1221" i="1"/>
  <c r="D1221" i="1"/>
  <c r="C1221" i="1"/>
  <c r="D1220" i="1"/>
  <c r="H1220" i="1" s="1"/>
  <c r="C1220" i="1"/>
  <c r="D1219" i="1"/>
  <c r="H1219" i="1" s="1"/>
  <c r="C1219" i="1"/>
  <c r="D1218" i="1"/>
  <c r="H1218" i="1" s="1"/>
  <c r="C1218" i="1"/>
  <c r="D1217" i="1"/>
  <c r="H1217" i="1" s="1"/>
  <c r="C1217" i="1"/>
  <c r="D1216" i="1"/>
  <c r="H1216" i="1" s="1"/>
  <c r="C1216" i="1"/>
  <c r="C1215"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D1194" i="1"/>
  <c r="H1194" i="1" s="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D1185" i="1"/>
  <c r="H1185" i="1" s="1"/>
  <c r="C1185" i="1"/>
  <c r="D1184" i="1"/>
  <c r="H1184" i="1" s="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G1164" i="1"/>
  <c r="D1164" i="1"/>
  <c r="H1164" i="1" s="1"/>
  <c r="C1164" i="1"/>
  <c r="G1163" i="1"/>
  <c r="D1163" i="1"/>
  <c r="H1163" i="1" s="1"/>
  <c r="C1163" i="1"/>
  <c r="H1162" i="1"/>
  <c r="G1162" i="1"/>
  <c r="D1162" i="1"/>
  <c r="C1162" i="1"/>
  <c r="H1161" i="1"/>
  <c r="G1161" i="1"/>
  <c r="D1161" i="1"/>
  <c r="C1161" i="1"/>
  <c r="H1160" i="1"/>
  <c r="G1160" i="1"/>
  <c r="D1160" i="1"/>
  <c r="C1160" i="1"/>
  <c r="H1159" i="1"/>
  <c r="G1159" i="1"/>
  <c r="D1159" i="1"/>
  <c r="C1159" i="1"/>
  <c r="H1158" i="1"/>
  <c r="G1158" i="1"/>
  <c r="D1158" i="1"/>
  <c r="C1158" i="1"/>
  <c r="C1157" i="1"/>
  <c r="H1156" i="1"/>
  <c r="G1156" i="1"/>
  <c r="D1156" i="1"/>
  <c r="C1156" i="1"/>
  <c r="H1155" i="1"/>
  <c r="D1155" i="1"/>
  <c r="G1155" i="1" s="1"/>
  <c r="C1155"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D1141" i="1"/>
  <c r="G1141" i="1" s="1"/>
  <c r="C1141" i="1"/>
  <c r="H1140" i="1"/>
  <c r="D1140" i="1"/>
  <c r="G1140" i="1" s="1"/>
  <c r="C1140" i="1"/>
  <c r="H1139" i="1"/>
  <c r="G1139" i="1"/>
  <c r="D1139" i="1"/>
  <c r="C1139" i="1"/>
  <c r="H1138" i="1"/>
  <c r="G1138" i="1"/>
  <c r="D1138" i="1"/>
  <c r="C1138" i="1"/>
  <c r="H1137" i="1"/>
  <c r="G1137" i="1"/>
  <c r="D1137" i="1"/>
  <c r="C1137" i="1"/>
  <c r="H1136" i="1"/>
  <c r="D1136" i="1"/>
  <c r="G1136" i="1" s="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D1125" i="1"/>
  <c r="G1125" i="1" s="1"/>
  <c r="C1125" i="1"/>
  <c r="C1124" i="1"/>
  <c r="H1123" i="1"/>
  <c r="G1123" i="1"/>
  <c r="D1123" i="1"/>
  <c r="C1123" i="1"/>
  <c r="H1122" i="1"/>
  <c r="G1122" i="1"/>
  <c r="D1122" i="1"/>
  <c r="C1122" i="1"/>
  <c r="H1121" i="1"/>
  <c r="G1121" i="1"/>
  <c r="D1121" i="1"/>
  <c r="C1121" i="1"/>
  <c r="H1120" i="1"/>
  <c r="G1120" i="1"/>
  <c r="D1120" i="1"/>
  <c r="C1120" i="1"/>
  <c r="D1119" i="1"/>
  <c r="G1119" i="1" s="1"/>
  <c r="C1119" i="1"/>
  <c r="H1118" i="1"/>
  <c r="G1118" i="1"/>
  <c r="D1118" i="1"/>
  <c r="C1118" i="1"/>
  <c r="H1117" i="1"/>
  <c r="G1117" i="1"/>
  <c r="D1117" i="1"/>
  <c r="C1117" i="1"/>
  <c r="H1116" i="1"/>
  <c r="D1116" i="1"/>
  <c r="G1116" i="1" s="1"/>
  <c r="C1116" i="1"/>
  <c r="H1115" i="1"/>
  <c r="G1115" i="1"/>
  <c r="D1115" i="1"/>
  <c r="C1115" i="1"/>
  <c r="H1114" i="1"/>
  <c r="G1114" i="1"/>
  <c r="D1114" i="1"/>
  <c r="C1114" i="1"/>
  <c r="C1113"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D1052" i="1"/>
  <c r="G1052" i="1" s="1"/>
  <c r="C1052" i="1"/>
  <c r="H1051" i="1"/>
  <c r="G1051" i="1"/>
  <c r="D1051" i="1"/>
  <c r="C1051" i="1"/>
  <c r="H1050" i="1"/>
  <c r="D1050" i="1"/>
  <c r="G1050" i="1" s="1"/>
  <c r="C1050" i="1"/>
  <c r="H1049" i="1"/>
  <c r="G1049" i="1"/>
  <c r="D1049" i="1"/>
  <c r="C1049" i="1"/>
  <c r="D1048" i="1"/>
  <c r="G1048" i="1" s="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G1035" i="1"/>
  <c r="D1035" i="1"/>
  <c r="H1035" i="1" s="1"/>
  <c r="C1035" i="1"/>
  <c r="G1034" i="1"/>
  <c r="D1034" i="1"/>
  <c r="H1034" i="1" s="1"/>
  <c r="C1034" i="1"/>
  <c r="H1033" i="1"/>
  <c r="G1033" i="1"/>
  <c r="D1033" i="1"/>
  <c r="C1033" i="1"/>
  <c r="D1032" i="1"/>
  <c r="H1032" i="1" s="1"/>
  <c r="C1032" i="1"/>
  <c r="H1031" i="1"/>
  <c r="G1031" i="1"/>
  <c r="D1031" i="1"/>
  <c r="C1031" i="1"/>
  <c r="C1030" i="1"/>
  <c r="H1029" i="1"/>
  <c r="G1029" i="1"/>
  <c r="D1029" i="1"/>
  <c r="C1029" i="1"/>
  <c r="H1028" i="1"/>
  <c r="D1028" i="1"/>
  <c r="C1028" i="1"/>
  <c r="G1028" i="1" s="1"/>
  <c r="H1027" i="1"/>
  <c r="G1027" i="1"/>
  <c r="D1027" i="1"/>
  <c r="C1027" i="1"/>
  <c r="H1026" i="1"/>
  <c r="G1026" i="1"/>
  <c r="D1026" i="1"/>
  <c r="C1026" i="1"/>
  <c r="D1025" i="1"/>
  <c r="H1025" i="1" s="1"/>
  <c r="C1025" i="1"/>
  <c r="H1024" i="1"/>
  <c r="G1024" i="1"/>
  <c r="D1024" i="1"/>
  <c r="C1024"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2" i="1" s="1"/>
  <c r="C1012" i="1"/>
  <c r="H1011" i="1"/>
  <c r="G1011" i="1"/>
  <c r="D1011" i="1"/>
  <c r="C1011" i="1"/>
  <c r="H1010" i="1"/>
  <c r="G1010" i="1"/>
  <c r="D1010" i="1"/>
  <c r="C1010" i="1"/>
  <c r="H1009" i="1"/>
  <c r="G1009" i="1"/>
  <c r="D1009" i="1"/>
  <c r="C1009" i="1"/>
  <c r="D1008" i="1"/>
  <c r="H1008" i="1" s="1"/>
  <c r="C1008" i="1"/>
  <c r="C1007" i="1"/>
  <c r="G1006" i="1"/>
  <c r="D1006" i="1"/>
  <c r="H1006" i="1" s="1"/>
  <c r="C1006" i="1"/>
  <c r="H1005" i="1"/>
  <c r="G1005" i="1"/>
  <c r="D1005" i="1"/>
  <c r="C1005" i="1"/>
  <c r="D1004" i="1"/>
  <c r="H1004" i="1" s="1"/>
  <c r="C1004" i="1"/>
  <c r="H1003" i="1"/>
  <c r="G1003" i="1"/>
  <c r="D1003" i="1"/>
  <c r="C1003" i="1"/>
  <c r="H1002" i="1"/>
  <c r="G1002" i="1"/>
  <c r="D1002" i="1"/>
  <c r="C1002" i="1"/>
  <c r="H1001" i="1"/>
  <c r="G1001" i="1"/>
  <c r="D1001" i="1"/>
  <c r="C1001" i="1"/>
  <c r="D1000" i="1"/>
  <c r="H1000" i="1" s="1"/>
  <c r="C1000" i="1"/>
  <c r="D999" i="1"/>
  <c r="H999" i="1" s="1"/>
  <c r="C999" i="1"/>
  <c r="H998" i="1"/>
  <c r="G998" i="1"/>
  <c r="D998" i="1"/>
  <c r="C998" i="1"/>
  <c r="C997" i="1"/>
  <c r="H996" i="1"/>
  <c r="G996" i="1"/>
  <c r="D996" i="1"/>
  <c r="C996" i="1"/>
  <c r="G995" i="1"/>
  <c r="D995" i="1"/>
  <c r="H995" i="1" s="1"/>
  <c r="C995" i="1"/>
  <c r="G994" i="1"/>
  <c r="D994" i="1"/>
  <c r="H994" i="1" s="1"/>
  <c r="C994" i="1"/>
  <c r="H993" i="1"/>
  <c r="G993" i="1"/>
  <c r="D993" i="1"/>
  <c r="C993" i="1"/>
  <c r="D992" i="1"/>
  <c r="H992" i="1" s="1"/>
  <c r="C992" i="1"/>
  <c r="D991" i="1"/>
  <c r="H991" i="1" s="1"/>
  <c r="C991" i="1"/>
  <c r="D989" i="1"/>
  <c r="H989" i="1" s="1"/>
  <c r="C989" i="1"/>
  <c r="D988" i="1"/>
  <c r="H988" i="1" s="1"/>
  <c r="C988" i="1"/>
  <c r="D987" i="1"/>
  <c r="H987" i="1" s="1"/>
  <c r="C987"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D735" i="1"/>
  <c r="G735" i="1" s="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D718" i="1"/>
  <c r="G718" i="1" s="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D710" i="1"/>
  <c r="G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D666" i="1"/>
  <c r="G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D658" i="1"/>
  <c r="G658" i="1" s="1"/>
  <c r="C658" i="1"/>
  <c r="H657" i="1"/>
  <c r="D657" i="1"/>
  <c r="G657" i="1" s="1"/>
  <c r="C657" i="1"/>
  <c r="H656" i="1"/>
  <c r="G656" i="1"/>
  <c r="D656" i="1"/>
  <c r="C656" i="1"/>
  <c r="H655" i="1"/>
  <c r="D655" i="1"/>
  <c r="G655" i="1" s="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C645" i="1"/>
  <c r="D644" i="1"/>
  <c r="H644" i="1" s="1"/>
  <c r="C644" i="1"/>
  <c r="H643" i="1"/>
  <c r="G643" i="1"/>
  <c r="D643" i="1"/>
  <c r="C643" i="1"/>
  <c r="H642" i="1"/>
  <c r="D642" i="1"/>
  <c r="G642" i="1" s="1"/>
  <c r="C642" i="1"/>
  <c r="H641" i="1"/>
  <c r="G641" i="1"/>
  <c r="D641" i="1"/>
  <c r="C641" i="1"/>
  <c r="H632" i="1"/>
  <c r="G632" i="1"/>
  <c r="D632" i="1"/>
  <c r="C632"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G600" i="1"/>
  <c r="D600" i="1"/>
  <c r="C600" i="1"/>
  <c r="H600" i="1" s="1"/>
  <c r="H598" i="1"/>
  <c r="G598" i="1"/>
  <c r="D598" i="1"/>
  <c r="C598" i="1"/>
  <c r="H597" i="1"/>
  <c r="G597" i="1"/>
  <c r="D597" i="1"/>
  <c r="C597" i="1"/>
  <c r="H596" i="1"/>
  <c r="G596" i="1"/>
  <c r="D596" i="1"/>
  <c r="C596" i="1"/>
  <c r="H595" i="1"/>
  <c r="G595" i="1"/>
  <c r="D595" i="1"/>
  <c r="C595" i="1"/>
  <c r="D594" i="1"/>
  <c r="H594" i="1" s="1"/>
  <c r="C594" i="1"/>
  <c r="D593" i="1"/>
  <c r="H593" i="1" s="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4" i="1"/>
  <c r="C413" i="1"/>
  <c r="C412" i="1"/>
  <c r="D411" i="1"/>
  <c r="C411" i="1"/>
  <c r="H406" i="1"/>
  <c r="G406" i="1"/>
  <c r="D406" i="1"/>
  <c r="C406" i="1"/>
  <c r="D405" i="1"/>
  <c r="C405" i="1"/>
  <c r="H404" i="1"/>
  <c r="G404" i="1"/>
  <c r="D404" i="1"/>
  <c r="C404" i="1"/>
  <c r="H401" i="1"/>
  <c r="G401" i="1"/>
  <c r="D401" i="1"/>
  <c r="C401" i="1"/>
  <c r="H400" i="1"/>
  <c r="G400" i="1"/>
  <c r="D400" i="1"/>
  <c r="C400" i="1"/>
  <c r="H399" i="1"/>
  <c r="G399" i="1"/>
  <c r="D399" i="1"/>
  <c r="C399" i="1"/>
  <c r="D398" i="1"/>
  <c r="H398" i="1" s="1"/>
  <c r="C398"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H374" i="1" s="1"/>
  <c r="C374" i="1"/>
  <c r="C373" i="1"/>
  <c r="H372" i="1"/>
  <c r="G372" i="1"/>
  <c r="D372" i="1"/>
  <c r="C372" i="1"/>
  <c r="D371" i="1"/>
  <c r="G371" i="1" s="1"/>
  <c r="C371" i="1"/>
  <c r="H370" i="1"/>
  <c r="G370" i="1"/>
  <c r="D370" i="1"/>
  <c r="C370" i="1"/>
  <c r="H369" i="1"/>
  <c r="G369" i="1"/>
  <c r="D369" i="1"/>
  <c r="C369" i="1"/>
  <c r="H368" i="1"/>
  <c r="G368" i="1"/>
  <c r="D368" i="1"/>
  <c r="C368" i="1"/>
  <c r="D367" i="1"/>
  <c r="H367" i="1" s="1"/>
  <c r="C367" i="1"/>
  <c r="D366" i="1"/>
  <c r="H366" i="1" s="1"/>
  <c r="C366" i="1"/>
  <c r="D365" i="1"/>
  <c r="H365" i="1" s="1"/>
  <c r="C365" i="1"/>
  <c r="D364" i="1"/>
  <c r="H364" i="1" s="1"/>
  <c r="C364" i="1"/>
  <c r="D363" i="1"/>
  <c r="H363" i="1" s="1"/>
  <c r="C363" i="1"/>
  <c r="D362" i="1"/>
  <c r="H362" i="1" s="1"/>
  <c r="C362" i="1"/>
  <c r="H361" i="1"/>
  <c r="G361" i="1"/>
  <c r="D361" i="1"/>
  <c r="C361" i="1"/>
  <c r="H360" i="1"/>
  <c r="G360" i="1"/>
  <c r="D360" i="1"/>
  <c r="C360" i="1"/>
  <c r="D359" i="1"/>
  <c r="H359" i="1" s="1"/>
  <c r="C359" i="1"/>
  <c r="G357" i="1"/>
  <c r="D357" i="1"/>
  <c r="H357" i="1" s="1"/>
  <c r="C357" i="1"/>
  <c r="H356" i="1"/>
  <c r="G356" i="1"/>
  <c r="D356" i="1"/>
  <c r="C356" i="1"/>
  <c r="H355" i="1"/>
  <c r="G355" i="1"/>
  <c r="D355" i="1"/>
  <c r="C355" i="1"/>
  <c r="H354" i="1"/>
  <c r="G354" i="1"/>
  <c r="D354" i="1"/>
  <c r="C354" i="1"/>
  <c r="H353" i="1"/>
  <c r="G353" i="1"/>
  <c r="D353" i="1"/>
  <c r="C353" i="1"/>
  <c r="H352" i="1"/>
  <c r="G352" i="1"/>
  <c r="D352" i="1"/>
  <c r="C352" i="1"/>
  <c r="G351" i="1"/>
  <c r="D351" i="1"/>
  <c r="H351" i="1" s="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D308" i="1"/>
  <c r="G308" i="1" s="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D296" i="1"/>
  <c r="G296" i="1" s="1"/>
  <c r="C296" i="1"/>
  <c r="H295" i="1"/>
  <c r="D295" i="1"/>
  <c r="G295" i="1" s="1"/>
  <c r="C295" i="1"/>
  <c r="H294" i="1"/>
  <c r="G294" i="1"/>
  <c r="D294" i="1"/>
  <c r="C294" i="1"/>
  <c r="H292" i="1"/>
  <c r="G292" i="1"/>
  <c r="D292" i="1"/>
  <c r="C292" i="1"/>
  <c r="H291" i="1"/>
  <c r="G291" i="1"/>
  <c r="D291" i="1"/>
  <c r="C291" i="1"/>
  <c r="D290" i="1"/>
  <c r="H290" i="1" s="1"/>
  <c r="C290" i="1"/>
  <c r="G289" i="1"/>
  <c r="D289" i="1"/>
  <c r="H289" i="1" s="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D265" i="1"/>
  <c r="G265" i="1" s="1"/>
  <c r="C265" i="1"/>
  <c r="H264" i="1"/>
  <c r="D264" i="1"/>
  <c r="G264" i="1" s="1"/>
  <c r="C264" i="1"/>
  <c r="H263" i="1"/>
  <c r="G263" i="1"/>
  <c r="D263" i="1"/>
  <c r="C263" i="1"/>
  <c r="H262" i="1"/>
  <c r="G262" i="1"/>
  <c r="D262" i="1"/>
  <c r="C262" i="1"/>
  <c r="H261" i="1"/>
  <c r="G261" i="1"/>
  <c r="D261" i="1"/>
  <c r="C261" i="1"/>
  <c r="C260" i="1"/>
  <c r="C259" i="1"/>
  <c r="H258" i="1"/>
  <c r="G258" i="1"/>
  <c r="D258" i="1"/>
  <c r="C258" i="1"/>
  <c r="H257" i="1"/>
  <c r="G257" i="1"/>
  <c r="D257" i="1"/>
  <c r="C257" i="1"/>
  <c r="D256" i="1"/>
  <c r="H256" i="1" s="1"/>
  <c r="C256" i="1"/>
  <c r="D255" i="1"/>
  <c r="H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D237" i="1"/>
  <c r="H237" i="1" s="1"/>
  <c r="C237"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D210" i="1"/>
  <c r="H210" i="1" s="1"/>
  <c r="C210" i="1"/>
  <c r="H209" i="1"/>
  <c r="G209" i="1"/>
  <c r="D209" i="1"/>
  <c r="C209" i="1"/>
  <c r="H208" i="1"/>
  <c r="G208" i="1"/>
  <c r="D208" i="1"/>
  <c r="C208" i="1"/>
  <c r="H207" i="1"/>
  <c r="D207" i="1"/>
  <c r="G207" i="1" s="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D191" i="1"/>
  <c r="H191" i="1" s="1"/>
  <c r="C191" i="1"/>
  <c r="H190" i="1"/>
  <c r="G190" i="1"/>
  <c r="D190" i="1"/>
  <c r="C190" i="1"/>
  <c r="H189" i="1"/>
  <c r="G189" i="1"/>
  <c r="D189" i="1"/>
  <c r="C189" i="1"/>
  <c r="D188" i="1"/>
  <c r="H188" i="1" s="1"/>
  <c r="C188" i="1"/>
  <c r="D187" i="1"/>
  <c r="H187" i="1" s="1"/>
  <c r="C187" i="1"/>
  <c r="D186" i="1"/>
  <c r="H186" i="1" s="1"/>
  <c r="C186" i="1"/>
  <c r="D185" i="1"/>
  <c r="H185" i="1" s="1"/>
  <c r="C185" i="1"/>
  <c r="C184" i="1"/>
  <c r="H183" i="1"/>
  <c r="G183" i="1"/>
  <c r="D183" i="1"/>
  <c r="C183" i="1"/>
  <c r="G182" i="1"/>
  <c r="D182" i="1"/>
  <c r="H182" i="1" s="1"/>
  <c r="C182" i="1"/>
  <c r="D181" i="1"/>
  <c r="H181" i="1" s="1"/>
  <c r="C181" i="1"/>
  <c r="H180" i="1"/>
  <c r="G180" i="1"/>
  <c r="D180" i="1"/>
  <c r="C180" i="1"/>
  <c r="H179" i="1"/>
  <c r="G179" i="1"/>
  <c r="D179" i="1"/>
  <c r="C179" i="1"/>
  <c r="D178" i="1"/>
  <c r="H178" i="1" s="1"/>
  <c r="C178" i="1"/>
  <c r="D177" i="1"/>
  <c r="H177" i="1" s="1"/>
  <c r="C177" i="1"/>
  <c r="D176" i="1"/>
  <c r="H176" i="1" s="1"/>
  <c r="C176" i="1"/>
  <c r="D175" i="1"/>
  <c r="H175" i="1" s="1"/>
  <c r="C175" i="1"/>
  <c r="D174" i="1"/>
  <c r="H174" i="1" s="1"/>
  <c r="C174" i="1"/>
  <c r="D173" i="1"/>
  <c r="H173" i="1" s="1"/>
  <c r="C173" i="1"/>
  <c r="G172" i="1"/>
  <c r="D172" i="1"/>
  <c r="H172" i="1" s="1"/>
  <c r="C172" i="1"/>
  <c r="H171" i="1"/>
  <c r="G171" i="1"/>
  <c r="D171" i="1"/>
  <c r="C171" i="1"/>
  <c r="H170" i="1"/>
  <c r="G170" i="1"/>
  <c r="D170" i="1"/>
  <c r="C170" i="1"/>
  <c r="H169" i="1"/>
  <c r="G169" i="1"/>
  <c r="D169" i="1"/>
  <c r="C169" i="1"/>
  <c r="D168" i="1"/>
  <c r="H168" i="1" s="1"/>
  <c r="C168" i="1"/>
  <c r="D167" i="1"/>
  <c r="H167" i="1" s="1"/>
  <c r="C167" i="1"/>
  <c r="D166" i="1"/>
  <c r="H166" i="1" s="1"/>
  <c r="C166" i="1"/>
  <c r="C165" i="1"/>
  <c r="D164" i="1"/>
  <c r="H164" i="1" s="1"/>
  <c r="C164" i="1"/>
  <c r="H163" i="1"/>
  <c r="G163" i="1"/>
  <c r="D163" i="1"/>
  <c r="C163" i="1"/>
  <c r="H162" i="1"/>
  <c r="G162" i="1"/>
  <c r="D162" i="1"/>
  <c r="C162" i="1"/>
  <c r="G161" i="1"/>
  <c r="D161" i="1"/>
  <c r="H161" i="1" s="1"/>
  <c r="C161" i="1"/>
  <c r="C160" i="1"/>
  <c r="H158" i="1"/>
  <c r="G158" i="1"/>
  <c r="D158" i="1"/>
  <c r="C158" i="1"/>
  <c r="D157" i="1"/>
  <c r="H157" i="1" s="1"/>
  <c r="C157" i="1"/>
  <c r="D156" i="1"/>
  <c r="H156" i="1" s="1"/>
  <c r="C156" i="1"/>
  <c r="D155" i="1"/>
  <c r="G155" i="1" s="1"/>
  <c r="C155" i="1"/>
  <c r="D154" i="1"/>
  <c r="H154" i="1" s="1"/>
  <c r="C154" i="1"/>
  <c r="H153" i="1"/>
  <c r="G153" i="1"/>
  <c r="D153" i="1"/>
  <c r="C153" i="1"/>
  <c r="H152" i="1"/>
  <c r="G152" i="1"/>
  <c r="D152" i="1"/>
  <c r="C152" i="1"/>
  <c r="H151" i="1"/>
  <c r="G151" i="1"/>
  <c r="D151" i="1"/>
  <c r="C151" i="1"/>
  <c r="D150" i="1"/>
  <c r="H150" i="1" s="1"/>
  <c r="C150" i="1"/>
  <c r="D149" i="1"/>
  <c r="H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C130" i="1"/>
  <c r="C129" i="1"/>
  <c r="H128" i="1"/>
  <c r="G128" i="1"/>
  <c r="D128" i="1"/>
  <c r="C128" i="1"/>
  <c r="H127" i="1"/>
  <c r="G127" i="1"/>
  <c r="D127" i="1"/>
  <c r="C127" i="1"/>
  <c r="H126" i="1"/>
  <c r="G126" i="1"/>
  <c r="D126" i="1"/>
  <c r="C126" i="1"/>
  <c r="G125" i="1"/>
  <c r="D125" i="1"/>
  <c r="H125" i="1" s="1"/>
  <c r="C125" i="1"/>
  <c r="G124" i="1"/>
  <c r="D124" i="1"/>
  <c r="H124" i="1" s="1"/>
  <c r="C124" i="1"/>
  <c r="D123" i="1"/>
  <c r="H123" i="1" s="1"/>
  <c r="C123" i="1"/>
  <c r="H122" i="1"/>
  <c r="G122" i="1"/>
  <c r="D122" i="1"/>
  <c r="C122" i="1"/>
  <c r="D121" i="1"/>
  <c r="H121" i="1" s="1"/>
  <c r="C121" i="1"/>
  <c r="C120" i="1"/>
  <c r="H119" i="1"/>
  <c r="G119" i="1"/>
  <c r="D119" i="1"/>
  <c r="C119" i="1"/>
  <c r="D118" i="1"/>
  <c r="H118" i="1" s="1"/>
  <c r="C118" i="1"/>
  <c r="D117" i="1"/>
  <c r="H117" i="1" s="1"/>
  <c r="C117"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D89" i="1"/>
  <c r="H89" i="1" s="1"/>
  <c r="C89" i="1"/>
  <c r="D88" i="1"/>
  <c r="H88" i="1" s="1"/>
  <c r="C88" i="1"/>
  <c r="D87" i="1"/>
  <c r="G87" i="1" s="1"/>
  <c r="C87" i="1"/>
  <c r="H86" i="1"/>
  <c r="G86" i="1"/>
  <c r="D86" i="1"/>
  <c r="C86" i="1"/>
  <c r="H85" i="1"/>
  <c r="G85" i="1"/>
  <c r="D85" i="1"/>
  <c r="C85" i="1"/>
  <c r="H84" i="1"/>
  <c r="G84" i="1"/>
  <c r="D84" i="1"/>
  <c r="C84" i="1"/>
  <c r="H83" i="1"/>
  <c r="G83" i="1"/>
  <c r="D83" i="1"/>
  <c r="C83" i="1"/>
  <c r="D82" i="1"/>
  <c r="H82" i="1" s="1"/>
  <c r="C82" i="1"/>
  <c r="H81" i="1"/>
  <c r="G81" i="1"/>
  <c r="D81" i="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D60" i="1"/>
  <c r="H60" i="1" s="1"/>
  <c r="C60" i="1"/>
  <c r="H59" i="1"/>
  <c r="G59" i="1"/>
  <c r="D59" i="1"/>
  <c r="C59" i="1"/>
  <c r="D58" i="1"/>
  <c r="H58" i="1" s="1"/>
  <c r="C58" i="1"/>
  <c r="G57" i="1"/>
  <c r="D57" i="1"/>
  <c r="H57" i="1" s="1"/>
  <c r="C57" i="1"/>
  <c r="G56" i="1"/>
  <c r="D56" i="1"/>
  <c r="H56" i="1" s="1"/>
  <c r="C56" i="1"/>
  <c r="D55" i="1"/>
  <c r="H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G24" i="1"/>
  <c r="D24" i="1"/>
  <c r="H24" i="1" s="1"/>
  <c r="C24" i="1"/>
  <c r="H23" i="1"/>
  <c r="G23" i="1"/>
  <c r="D23" i="1"/>
  <c r="C23" i="1"/>
  <c r="H22" i="1"/>
  <c r="G22" i="1"/>
  <c r="D22" i="1"/>
  <c r="C22" i="1"/>
  <c r="H21" i="1"/>
  <c r="G21" i="1"/>
  <c r="D21" i="1"/>
  <c r="C21" i="1"/>
  <c r="G20" i="1"/>
  <c r="D20" i="1"/>
  <c r="C20" i="1"/>
  <c r="H20" i="1" s="1"/>
  <c r="D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G5" i="1"/>
  <c r="D5" i="1"/>
  <c r="H5" i="1" s="1"/>
  <c r="C5" i="1"/>
  <c r="G4" i="1"/>
  <c r="D4" i="1"/>
  <c r="H4" i="1" s="1"/>
  <c r="C4" i="1"/>
  <c r="E297" i="9" l="1"/>
  <c r="B297" i="9" s="1"/>
  <c r="E32" i="9"/>
  <c r="B32" i="9" s="1"/>
  <c r="H411" i="1"/>
  <c r="D644" i="4"/>
  <c r="C638" i="1" s="1"/>
  <c r="E300" i="9"/>
  <c r="B300" i="9" s="1"/>
  <c r="E286" i="9"/>
  <c r="B286" i="9" s="1"/>
  <c r="E299" i="9"/>
  <c r="B299" i="9" s="1"/>
  <c r="D643" i="4"/>
  <c r="C637" i="1" s="1"/>
  <c r="H405" i="1"/>
  <c r="C1023" i="1"/>
  <c r="D22" i="7"/>
  <c r="G1270" i="1"/>
  <c r="G1242" i="1"/>
  <c r="E282" i="9"/>
  <c r="B282" i="9" s="1"/>
  <c r="H1222" i="1"/>
  <c r="G1222" i="1"/>
  <c r="D1223" i="1"/>
  <c r="F245" i="5"/>
  <c r="F246" i="5"/>
  <c r="G1219" i="1"/>
  <c r="G1220" i="1"/>
  <c r="G1218" i="1"/>
  <c r="G1216" i="1"/>
  <c r="G1217" i="1"/>
  <c r="E238" i="5"/>
  <c r="G1194" i="1"/>
  <c r="G1184" i="1"/>
  <c r="G1185" i="1"/>
  <c r="D1157" i="1"/>
  <c r="G1154" i="1"/>
  <c r="H1154" i="1"/>
  <c r="F177" i="5"/>
  <c r="H1119" i="1"/>
  <c r="G1113" i="1"/>
  <c r="H1113" i="1"/>
  <c r="E134" i="5"/>
  <c r="F135" i="5"/>
  <c r="H1048" i="1"/>
  <c r="H1030" i="1"/>
  <c r="G1030" i="1"/>
  <c r="G1032" i="1"/>
  <c r="H1023" i="1"/>
  <c r="G1023" i="1"/>
  <c r="G1025" i="1"/>
  <c r="F45" i="5"/>
  <c r="G1012" i="1"/>
  <c r="D1007" i="1"/>
  <c r="G1008" i="1"/>
  <c r="G1004" i="1"/>
  <c r="D997" i="1"/>
  <c r="H997" i="1" s="1"/>
  <c r="G1000" i="1"/>
  <c r="G999" i="1"/>
  <c r="G991" i="1"/>
  <c r="G992" i="1"/>
  <c r="G987" i="1"/>
  <c r="G989" i="1"/>
  <c r="G986" i="1"/>
  <c r="G988" i="1"/>
  <c r="G1379" i="1"/>
  <c r="G1376" i="1"/>
  <c r="G1411" i="1"/>
  <c r="D1409" i="1"/>
  <c r="I27" i="3"/>
  <c r="D1408" i="1"/>
  <c r="G1402" i="1"/>
  <c r="H1379" i="1"/>
  <c r="G1324" i="1"/>
  <c r="G1322" i="1"/>
  <c r="G1300" i="1"/>
  <c r="G1531" i="1"/>
  <c r="C1576" i="1"/>
  <c r="G1576" i="1" s="1"/>
  <c r="H1580" i="1"/>
  <c r="H1566" i="1"/>
  <c r="G1565" i="1"/>
  <c r="H1550" i="1"/>
  <c r="G1535" i="1"/>
  <c r="H1535" i="1"/>
  <c r="H1536" i="1"/>
  <c r="H1515" i="1"/>
  <c r="G1511" i="1"/>
  <c r="H1511" i="1"/>
  <c r="D24" i="8"/>
  <c r="C1499" i="1" s="1"/>
  <c r="G1499" i="1" s="1"/>
  <c r="C1501" i="1"/>
  <c r="H1501" i="1" s="1"/>
  <c r="H1508" i="1"/>
  <c r="H1506" i="1"/>
  <c r="G1505" i="1"/>
  <c r="H1504" i="1"/>
  <c r="G1493" i="1"/>
  <c r="H1492" i="1"/>
  <c r="H1490" i="1"/>
  <c r="G1489" i="1"/>
  <c r="H1488" i="1"/>
  <c r="G1483" i="1"/>
  <c r="H1483" i="1"/>
  <c r="H1481" i="1"/>
  <c r="G1481" i="1"/>
  <c r="F417" i="4"/>
  <c r="E224" i="4"/>
  <c r="D220" i="1" s="1"/>
  <c r="G131" i="1"/>
  <c r="E133" i="4"/>
  <c r="D129" i="1" s="1"/>
  <c r="G129" i="1" s="1"/>
  <c r="G132" i="1"/>
  <c r="G130" i="1"/>
  <c r="F217" i="9"/>
  <c r="B217" i="9" s="1"/>
  <c r="E27" i="9"/>
  <c r="B27" i="9" s="1"/>
  <c r="F215" i="9"/>
  <c r="B215" i="9" s="1"/>
  <c r="E287" i="9"/>
  <c r="B287" i="9" s="1"/>
  <c r="E292" i="9"/>
  <c r="B292" i="9" s="1"/>
  <c r="E30" i="9"/>
  <c r="B30" i="9" s="1"/>
  <c r="H666" i="1"/>
  <c r="E275" i="9"/>
  <c r="B275" i="9" s="1"/>
  <c r="E22" i="9"/>
  <c r="B22" i="9" s="1"/>
  <c r="G644" i="1"/>
  <c r="D645" i="1"/>
  <c r="H631" i="1"/>
  <c r="G631" i="1"/>
  <c r="E145" i="9"/>
  <c r="B145" i="9" s="1"/>
  <c r="G599" i="1"/>
  <c r="H599" i="1"/>
  <c r="F605" i="4"/>
  <c r="G593" i="1"/>
  <c r="G594" i="1"/>
  <c r="G405" i="1"/>
  <c r="E643" i="4"/>
  <c r="D637" i="1" s="1"/>
  <c r="F643" i="4"/>
  <c r="H397" i="1"/>
  <c r="G397" i="1"/>
  <c r="G398" i="1"/>
  <c r="H373" i="1"/>
  <c r="G373" i="1"/>
  <c r="G374" i="1"/>
  <c r="H371" i="1"/>
  <c r="E363" i="4"/>
  <c r="D358" i="1" s="1"/>
  <c r="G367" i="1"/>
  <c r="G366" i="1"/>
  <c r="G364" i="1"/>
  <c r="G365" i="1"/>
  <c r="G363" i="1"/>
  <c r="G359" i="1"/>
  <c r="G362" i="1"/>
  <c r="F356" i="4"/>
  <c r="D184" i="1"/>
  <c r="H184" i="1" s="1"/>
  <c r="G181" i="1"/>
  <c r="G173" i="1"/>
  <c r="G413" i="1"/>
  <c r="H413" i="1"/>
  <c r="G290" i="1"/>
  <c r="G411" i="1"/>
  <c r="G412" i="1"/>
  <c r="E644" i="4"/>
  <c r="D638" i="1" s="1"/>
  <c r="D269" i="1"/>
  <c r="G260" i="1"/>
  <c r="H260" i="1"/>
  <c r="E70" i="9"/>
  <c r="B70" i="9" s="1"/>
  <c r="H248" i="1"/>
  <c r="G248" i="1"/>
  <c r="G255" i="1"/>
  <c r="G256" i="1"/>
  <c r="F252" i="4"/>
  <c r="F259" i="4"/>
  <c r="G236" i="1"/>
  <c r="G237" i="1"/>
  <c r="G210" i="1"/>
  <c r="D206" i="1"/>
  <c r="E54" i="9"/>
  <c r="B54" i="9" s="1"/>
  <c r="G191" i="1"/>
  <c r="G188" i="1"/>
  <c r="G187" i="1"/>
  <c r="G186" i="1"/>
  <c r="B223" i="9"/>
  <c r="G184" i="1"/>
  <c r="G185" i="1"/>
  <c r="F177" i="4"/>
  <c r="F220" i="9"/>
  <c r="B220" i="9" s="1"/>
  <c r="G178" i="1"/>
  <c r="E42" i="9"/>
  <c r="B42" i="9" s="1"/>
  <c r="G177" i="1"/>
  <c r="G176" i="1"/>
  <c r="G175" i="1"/>
  <c r="G174" i="1"/>
  <c r="G168" i="1"/>
  <c r="G167" i="1"/>
  <c r="H165" i="1"/>
  <c r="G165" i="1"/>
  <c r="G166" i="1"/>
  <c r="G164" i="1"/>
  <c r="H160" i="1"/>
  <c r="G160" i="1"/>
  <c r="H155" i="1"/>
  <c r="G157" i="1"/>
  <c r="G156" i="1"/>
  <c r="G154" i="1"/>
  <c r="G149" i="1"/>
  <c r="G150" i="1"/>
  <c r="G121" i="1"/>
  <c r="G123" i="1"/>
  <c r="G118" i="1"/>
  <c r="F128" i="4"/>
  <c r="D116" i="1"/>
  <c r="G117" i="1"/>
  <c r="E106" i="4"/>
  <c r="D102" i="1" s="1"/>
  <c r="F112" i="4"/>
  <c r="G89" i="1"/>
  <c r="G88" i="1"/>
  <c r="H87" i="1"/>
  <c r="G79" i="1"/>
  <c r="G82" i="1"/>
  <c r="G58" i="1"/>
  <c r="G60" i="1"/>
  <c r="G55" i="1"/>
  <c r="G46" i="1"/>
  <c r="E26" i="9"/>
  <c r="B26" i="9" s="1"/>
  <c r="G19" i="1"/>
  <c r="H19" i="1"/>
  <c r="E285" i="9"/>
  <c r="B285" i="9" s="1"/>
  <c r="E293" i="9"/>
  <c r="B293" i="9" s="1"/>
  <c r="E295" i="9"/>
  <c r="B295" i="9" s="1"/>
  <c r="E302" i="9"/>
  <c r="B302" i="9" s="1"/>
  <c r="H1406" i="1"/>
  <c r="G1406" i="1"/>
  <c r="G1422" i="1"/>
  <c r="H1422" i="1"/>
  <c r="J1477" i="1"/>
  <c r="H1477" i="1"/>
  <c r="G1477" i="1"/>
  <c r="J1479" i="1"/>
  <c r="H1479" i="1"/>
  <c r="G1479" i="1"/>
  <c r="G1540" i="1"/>
  <c r="H1540" i="1"/>
  <c r="G1556" i="1"/>
  <c r="H1556" i="1"/>
  <c r="G1572" i="1"/>
  <c r="H1572" i="1"/>
  <c r="G1302" i="1"/>
  <c r="G1306" i="1"/>
  <c r="G1310" i="1"/>
  <c r="G1314" i="1"/>
  <c r="G1317" i="1"/>
  <c r="G1321" i="1"/>
  <c r="G1325" i="1"/>
  <c r="G1332" i="1"/>
  <c r="H1338" i="1"/>
  <c r="H1342" i="1"/>
  <c r="H1346" i="1"/>
  <c r="H1350" i="1"/>
  <c r="H1354" i="1"/>
  <c r="H1358" i="1"/>
  <c r="H1362" i="1"/>
  <c r="H1366" i="1"/>
  <c r="H1370" i="1"/>
  <c r="H1374" i="1"/>
  <c r="H1378" i="1"/>
  <c r="H1382" i="1"/>
  <c r="H1385" i="1"/>
  <c r="H1389" i="1"/>
  <c r="G1395" i="1"/>
  <c r="G1399" i="1"/>
  <c r="G1403" i="1"/>
  <c r="G1425" i="1"/>
  <c r="H1425" i="1"/>
  <c r="J1439" i="1"/>
  <c r="H1439" i="1"/>
  <c r="J1441" i="1"/>
  <c r="H1441" i="1"/>
  <c r="J1443" i="1"/>
  <c r="H1443" i="1"/>
  <c r="H1456" i="1"/>
  <c r="J1456" i="1"/>
  <c r="G1456" i="1"/>
  <c r="H1458" i="1"/>
  <c r="J1458" i="1"/>
  <c r="G1458" i="1"/>
  <c r="I1458" i="1" s="1"/>
  <c r="H1460" i="1"/>
  <c r="J1460" i="1"/>
  <c r="G1460" i="1"/>
  <c r="I1468" i="1"/>
  <c r="G1482" i="1"/>
  <c r="H1482" i="1"/>
  <c r="G1498" i="1"/>
  <c r="H1498" i="1"/>
  <c r="G1514" i="1"/>
  <c r="H1514" i="1"/>
  <c r="H1337" i="1"/>
  <c r="H1341" i="1"/>
  <c r="H1345" i="1"/>
  <c r="H1349" i="1"/>
  <c r="H1353" i="1"/>
  <c r="H1357" i="1"/>
  <c r="H1361" i="1"/>
  <c r="H1365" i="1"/>
  <c r="H1369" i="1"/>
  <c r="H1373" i="1"/>
  <c r="H1377" i="1"/>
  <c r="H1381" i="1"/>
  <c r="H1384" i="1"/>
  <c r="H1388" i="1"/>
  <c r="H1392" i="1"/>
  <c r="H1405" i="1"/>
  <c r="G1405" i="1"/>
  <c r="H1407" i="1"/>
  <c r="G1407" i="1"/>
  <c r="G1418" i="1"/>
  <c r="H1418" i="1"/>
  <c r="H1476" i="1"/>
  <c r="J1476" i="1"/>
  <c r="G1476" i="1"/>
  <c r="H1478" i="1"/>
  <c r="J1478" i="1"/>
  <c r="G1478" i="1"/>
  <c r="G1480" i="1"/>
  <c r="H1480" i="1"/>
  <c r="G1496" i="1"/>
  <c r="H1496" i="1"/>
  <c r="G1512" i="1"/>
  <c r="H1512" i="1"/>
  <c r="E163" i="4"/>
  <c r="D159" i="1" s="1"/>
  <c r="F169" i="4"/>
  <c r="F460" i="4"/>
  <c r="D459" i="4"/>
  <c r="H1336" i="1"/>
  <c r="H1340" i="1"/>
  <c r="H1344" i="1"/>
  <c r="H1348" i="1"/>
  <c r="H1352" i="1"/>
  <c r="H1356" i="1"/>
  <c r="H1360" i="1"/>
  <c r="H1364" i="1"/>
  <c r="H1368" i="1"/>
  <c r="H1372" i="1"/>
  <c r="H1376" i="1"/>
  <c r="H1380" i="1"/>
  <c r="H1387" i="1"/>
  <c r="H1391" i="1"/>
  <c r="G1440" i="1"/>
  <c r="I1440" i="1" s="1"/>
  <c r="J1440" i="1"/>
  <c r="H1440" i="1"/>
  <c r="G1442" i="1"/>
  <c r="I1442" i="1" s="1"/>
  <c r="J1442" i="1"/>
  <c r="H1442" i="1"/>
  <c r="G1444" i="1"/>
  <c r="J1444" i="1"/>
  <c r="H1444" i="1"/>
  <c r="J1455" i="1"/>
  <c r="H1455" i="1"/>
  <c r="G1455" i="1"/>
  <c r="J1457" i="1"/>
  <c r="H1457" i="1"/>
  <c r="G1457" i="1"/>
  <c r="I1457" i="1" s="1"/>
  <c r="J1459" i="1"/>
  <c r="H1459" i="1"/>
  <c r="G1459" i="1"/>
  <c r="H1461" i="1"/>
  <c r="G1461" i="1"/>
  <c r="G1526" i="1"/>
  <c r="H1526" i="1"/>
  <c r="G1542" i="1"/>
  <c r="H1542" i="1"/>
  <c r="G1558" i="1"/>
  <c r="H1558" i="1"/>
  <c r="G1574" i="1"/>
  <c r="H1574" i="1"/>
  <c r="F22" i="6"/>
  <c r="C1316" i="1"/>
  <c r="C1519" i="1"/>
  <c r="H1471" i="1"/>
  <c r="J1471" i="1"/>
  <c r="J1472" i="1"/>
  <c r="H1472" i="1"/>
  <c r="H1473" i="1"/>
  <c r="J1473" i="1"/>
  <c r="J1474" i="1"/>
  <c r="H1474" i="1"/>
  <c r="F8" i="4"/>
  <c r="D7" i="4"/>
  <c r="F164" i="4"/>
  <c r="D163" i="4"/>
  <c r="F391" i="4"/>
  <c r="D363" i="4"/>
  <c r="H307" i="9"/>
  <c r="E176" i="5"/>
  <c r="F238" i="5"/>
  <c r="H1417" i="1"/>
  <c r="H1421" i="1"/>
  <c r="H1424" i="1"/>
  <c r="H1428" i="1"/>
  <c r="G1430" i="1"/>
  <c r="G1434" i="1"/>
  <c r="H1446" i="1"/>
  <c r="I1446" i="1" s="1"/>
  <c r="J1446" i="1"/>
  <c r="J1447" i="1"/>
  <c r="H1447" i="1"/>
  <c r="I1447" i="1" s="1"/>
  <c r="H1448" i="1"/>
  <c r="I1448" i="1" s="1"/>
  <c r="J1448" i="1"/>
  <c r="J1449" i="1"/>
  <c r="H1449" i="1"/>
  <c r="I1449" i="1" s="1"/>
  <c r="H1450" i="1"/>
  <c r="I1450" i="1" s="1"/>
  <c r="J1450" i="1"/>
  <c r="J1451" i="1"/>
  <c r="H1451" i="1"/>
  <c r="I1451" i="1" s="1"/>
  <c r="H1452" i="1"/>
  <c r="I1452" i="1" s="1"/>
  <c r="J1452" i="1"/>
  <c r="H1484" i="1"/>
  <c r="H1486" i="1"/>
  <c r="H1500" i="1"/>
  <c r="H1502" i="1"/>
  <c r="H1516" i="1"/>
  <c r="H1528" i="1"/>
  <c r="H1530" i="1"/>
  <c r="H1544" i="1"/>
  <c r="H1546" i="1"/>
  <c r="H1560" i="1"/>
  <c r="H1562" i="1"/>
  <c r="H1578" i="1"/>
  <c r="E7" i="4"/>
  <c r="F23" i="4"/>
  <c r="D196" i="4"/>
  <c r="F202" i="4"/>
  <c r="F228" i="4"/>
  <c r="D224" i="4"/>
  <c r="D311" i="4"/>
  <c r="G1429" i="1"/>
  <c r="G1433" i="1"/>
  <c r="G1439" i="1"/>
  <c r="G1441" i="1"/>
  <c r="I1441" i="1" s="1"/>
  <c r="G1443" i="1"/>
  <c r="J1445" i="1"/>
  <c r="G1454" i="1"/>
  <c r="J1462" i="1"/>
  <c r="H1462" i="1"/>
  <c r="I1462" i="1" s="1"/>
  <c r="H1463" i="1"/>
  <c r="I1463" i="1" s="1"/>
  <c r="J1463" i="1"/>
  <c r="J1464" i="1"/>
  <c r="H1464" i="1"/>
  <c r="I1464" i="1" s="1"/>
  <c r="H1465" i="1"/>
  <c r="I1465" i="1" s="1"/>
  <c r="J1465" i="1"/>
  <c r="J1466" i="1"/>
  <c r="H1466" i="1"/>
  <c r="I1466" i="1" s="1"/>
  <c r="H1467" i="1"/>
  <c r="I1467" i="1" s="1"/>
  <c r="J1467" i="1"/>
  <c r="J1468" i="1"/>
  <c r="H1468" i="1"/>
  <c r="G1471" i="1"/>
  <c r="I1471" i="1" s="1"/>
  <c r="G1472" i="1"/>
  <c r="I1472" i="1" s="1"/>
  <c r="G1473" i="1"/>
  <c r="G1474" i="1"/>
  <c r="I1474" i="1" s="1"/>
  <c r="G1475" i="1"/>
  <c r="F83" i="4"/>
  <c r="D82" i="4"/>
  <c r="F125" i="4"/>
  <c r="E124" i="4"/>
  <c r="D120" i="1" s="1"/>
  <c r="D298" i="4"/>
  <c r="F299" i="4"/>
  <c r="G1445" i="1"/>
  <c r="E82" i="4"/>
  <c r="D78" i="1" s="1"/>
  <c r="F264" i="4"/>
  <c r="F352" i="4"/>
  <c r="E351" i="4"/>
  <c r="F530" i="4"/>
  <c r="D529" i="4"/>
  <c r="D5" i="6"/>
  <c r="F10" i="6"/>
  <c r="D89" i="6"/>
  <c r="F94" i="6"/>
  <c r="F107" i="4"/>
  <c r="E152" i="4"/>
  <c r="H21" i="9" s="1"/>
  <c r="E263" i="4"/>
  <c r="D259" i="1" s="1"/>
  <c r="D350" i="4"/>
  <c r="F364" i="4"/>
  <c r="F484" i="4"/>
  <c r="D515" i="4"/>
  <c r="F70" i="5"/>
  <c r="D69" i="5"/>
  <c r="F207" i="5"/>
  <c r="D206" i="5"/>
  <c r="E141" i="6"/>
  <c r="F122" i="6"/>
  <c r="D114" i="6"/>
  <c r="D49" i="8"/>
  <c r="C1524" i="1" s="1"/>
  <c r="E311" i="4"/>
  <c r="F402" i="4"/>
  <c r="D567" i="4"/>
  <c r="E580" i="4"/>
  <c r="D574" i="1" s="1"/>
  <c r="F590" i="4"/>
  <c r="D580" i="4"/>
  <c r="F594" i="4"/>
  <c r="D593" i="4"/>
  <c r="F8" i="5"/>
  <c r="D7" i="5"/>
  <c r="G307" i="9"/>
  <c r="F242" i="5"/>
  <c r="F36" i="6"/>
  <c r="D35" i="6"/>
  <c r="F130" i="6"/>
  <c r="D129" i="6"/>
  <c r="F416" i="4"/>
  <c r="E143" i="9"/>
  <c r="B143" i="9" s="1"/>
  <c r="E146" i="5"/>
  <c r="D1124" i="1" s="1"/>
  <c r="E290" i="9"/>
  <c r="B290" i="9" s="1"/>
  <c r="F180" i="5"/>
  <c r="F190" i="5"/>
  <c r="G166" i="9"/>
  <c r="E166" i="9" s="1"/>
  <c r="B166" i="9" s="1"/>
  <c r="H165" i="9"/>
  <c r="G210" i="9"/>
  <c r="E210" i="9" s="1"/>
  <c r="B210" i="9" s="1"/>
  <c r="G206" i="9"/>
  <c r="E206" i="9" s="1"/>
  <c r="B206" i="9" s="1"/>
  <c r="G202" i="9"/>
  <c r="E202" i="9" s="1"/>
  <c r="B202" i="9" s="1"/>
  <c r="G198" i="9"/>
  <c r="E198" i="9" s="1"/>
  <c r="B198" i="9" s="1"/>
  <c r="G194" i="9"/>
  <c r="E194" i="9" s="1"/>
  <c r="B194" i="9" s="1"/>
  <c r="G163" i="9"/>
  <c r="E163" i="9" s="1"/>
  <c r="B163" i="9" s="1"/>
  <c r="G279" i="9"/>
  <c r="E279" i="9" s="1"/>
  <c r="B279" i="9" s="1"/>
  <c r="M213" i="9"/>
  <c r="G211" i="9"/>
  <c r="E211" i="9" s="1"/>
  <c r="B211" i="9" s="1"/>
  <c r="G207" i="9"/>
  <c r="E207" i="9" s="1"/>
  <c r="B207" i="9" s="1"/>
  <c r="G203" i="9"/>
  <c r="E203" i="9" s="1"/>
  <c r="B203" i="9" s="1"/>
  <c r="G199" i="9"/>
  <c r="E199" i="9" s="1"/>
  <c r="B199" i="9" s="1"/>
  <c r="G195" i="9"/>
  <c r="E195" i="9" s="1"/>
  <c r="B195" i="9" s="1"/>
  <c r="G164" i="9"/>
  <c r="E164" i="9" s="1"/>
  <c r="B164" i="9" s="1"/>
  <c r="G280" i="9"/>
  <c r="E280" i="9" s="1"/>
  <c r="B280" i="9" s="1"/>
  <c r="L213" i="9"/>
  <c r="F213" i="9" s="1"/>
  <c r="B213" i="9" s="1"/>
  <c r="G212" i="9"/>
  <c r="E212" i="9" s="1"/>
  <c r="B212" i="9" s="1"/>
  <c r="G208" i="9"/>
  <c r="E208" i="9" s="1"/>
  <c r="B208" i="9" s="1"/>
  <c r="G204" i="9"/>
  <c r="E204" i="9" s="1"/>
  <c r="B204" i="9" s="1"/>
  <c r="G200" i="9"/>
  <c r="E200" i="9" s="1"/>
  <c r="B200" i="9" s="1"/>
  <c r="G196" i="9"/>
  <c r="E196" i="9" s="1"/>
  <c r="B196" i="9" s="1"/>
  <c r="L192" i="9"/>
  <c r="F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E165" i="9" s="1"/>
  <c r="B165" i="9" s="1"/>
  <c r="G161" i="9"/>
  <c r="E161" i="9" s="1"/>
  <c r="B161" i="9" s="1"/>
  <c r="G209" i="9"/>
  <c r="E209" i="9" s="1"/>
  <c r="B209" i="9" s="1"/>
  <c r="G201" i="9"/>
  <c r="E201" i="9" s="1"/>
  <c r="B201" i="9" s="1"/>
  <c r="G193" i="9"/>
  <c r="E193" i="9" s="1"/>
  <c r="B193" i="9" s="1"/>
  <c r="G162" i="9"/>
  <c r="E162" i="9" s="1"/>
  <c r="B162" i="9" s="1"/>
  <c r="G205" i="9"/>
  <c r="E205" i="9" s="1"/>
  <c r="B205" i="9" s="1"/>
  <c r="G197" i="9"/>
  <c r="E197" i="9" s="1"/>
  <c r="B197" i="9" s="1"/>
  <c r="G192" i="9"/>
  <c r="E192" i="9" s="1"/>
  <c r="E25" i="9"/>
  <c r="B25" i="9" s="1"/>
  <c r="E29" i="9"/>
  <c r="B29" i="9" s="1"/>
  <c r="E33" i="9"/>
  <c r="B33" i="9" s="1"/>
  <c r="E37" i="9"/>
  <c r="B37" i="9" s="1"/>
  <c r="E41" i="9"/>
  <c r="B41" i="9" s="1"/>
  <c r="E45" i="9"/>
  <c r="B45" i="9" s="1"/>
  <c r="E49" i="9"/>
  <c r="B49" i="9" s="1"/>
  <c r="E53" i="9"/>
  <c r="B53" i="9" s="1"/>
  <c r="E57" i="9"/>
  <c r="B57" i="9" s="1"/>
  <c r="E61" i="9"/>
  <c r="B61" i="9" s="1"/>
  <c r="E289" i="9"/>
  <c r="B289" i="9" s="1"/>
  <c r="I10" i="9"/>
  <c r="B23" i="9"/>
  <c r="B31" i="9"/>
  <c r="B35" i="9"/>
  <c r="B39" i="9"/>
  <c r="B43" i="9"/>
  <c r="B47" i="9"/>
  <c r="B51" i="9"/>
  <c r="B55" i="9"/>
  <c r="B59" i="9"/>
  <c r="B63" i="9"/>
  <c r="B67" i="9"/>
  <c r="B71" i="9"/>
  <c r="B75" i="9"/>
  <c r="B79" i="9"/>
  <c r="E89" i="9"/>
  <c r="B89" i="9" s="1"/>
  <c r="B95" i="9"/>
  <c r="E105" i="9"/>
  <c r="B105" i="9" s="1"/>
  <c r="B111" i="9"/>
  <c r="E121" i="9"/>
  <c r="B121" i="9" s="1"/>
  <c r="E12" i="5"/>
  <c r="E309" i="9"/>
  <c r="B309" i="9" s="1"/>
  <c r="E85" i="9"/>
  <c r="B85" i="9" s="1"/>
  <c r="B91" i="9"/>
  <c r="E101" i="9"/>
  <c r="B101" i="9" s="1"/>
  <c r="B107" i="9"/>
  <c r="E117" i="9"/>
  <c r="B117" i="9" s="1"/>
  <c r="B123" i="9"/>
  <c r="B156" i="9"/>
  <c r="B219" i="9"/>
  <c r="B235" i="9"/>
  <c r="B251" i="9"/>
  <c r="E154" i="9"/>
  <c r="B154" i="9" s="1"/>
  <c r="B218" i="9"/>
  <c r="B226" i="9"/>
  <c r="B234" i="9"/>
  <c r="B242" i="9"/>
  <c r="B250" i="9"/>
  <c r="B258" i="9"/>
  <c r="B266" i="9"/>
  <c r="B268" i="9"/>
  <c r="B270" i="9"/>
  <c r="E273" i="9"/>
  <c r="B273" i="9" s="1"/>
  <c r="B214" i="9"/>
  <c r="B222" i="9"/>
  <c r="B230" i="9"/>
  <c r="B238" i="9"/>
  <c r="B246" i="9"/>
  <c r="B254" i="9"/>
  <c r="B262" i="9"/>
  <c r="C1453" i="1" l="1"/>
  <c r="H30" i="3"/>
  <c r="D5" i="7"/>
  <c r="I1456" i="1"/>
  <c r="H1223" i="1"/>
  <c r="G1223" i="1"/>
  <c r="E237" i="5"/>
  <c r="E175" i="5" s="1"/>
  <c r="D1152" i="1" s="1"/>
  <c r="D1215" i="1"/>
  <c r="H1157" i="1"/>
  <c r="G1157" i="1"/>
  <c r="E307" i="9"/>
  <c r="B307" i="9" s="1"/>
  <c r="F134" i="5"/>
  <c r="D1112" i="1"/>
  <c r="H1007" i="1"/>
  <c r="G1007" i="1"/>
  <c r="G997" i="1"/>
  <c r="G1409" i="1"/>
  <c r="H1409" i="1"/>
  <c r="H1576" i="1"/>
  <c r="D42" i="8"/>
  <c r="H19" i="9" s="1"/>
  <c r="E19" i="9" s="1"/>
  <c r="B19" i="9" s="1"/>
  <c r="H1499" i="1"/>
  <c r="G1501" i="1"/>
  <c r="F644" i="4"/>
  <c r="H129" i="1"/>
  <c r="B192" i="9"/>
  <c r="G645" i="1"/>
  <c r="H645" i="1"/>
  <c r="H637" i="1"/>
  <c r="G637" i="1"/>
  <c r="G638" i="1"/>
  <c r="H638" i="1"/>
  <c r="G269" i="1"/>
  <c r="H269" i="1"/>
  <c r="G206" i="1"/>
  <c r="H206" i="1"/>
  <c r="G21" i="9"/>
  <c r="H116" i="1"/>
  <c r="G116" i="1"/>
  <c r="F106" i="4"/>
  <c r="H102" i="1"/>
  <c r="G102" i="1"/>
  <c r="I28" i="3"/>
  <c r="D1435" i="1"/>
  <c r="D408" i="4"/>
  <c r="C345" i="1"/>
  <c r="G120" i="1"/>
  <c r="H120" i="1"/>
  <c r="F224" i="4"/>
  <c r="C220" i="1"/>
  <c r="E7" i="5"/>
  <c r="F7" i="5" s="1"/>
  <c r="F12" i="5"/>
  <c r="D990" i="1"/>
  <c r="F129" i="6"/>
  <c r="C1423" i="1"/>
  <c r="D6" i="5"/>
  <c r="H20" i="3"/>
  <c r="C985" i="1"/>
  <c r="F580" i="4"/>
  <c r="C574" i="1"/>
  <c r="G1524" i="1"/>
  <c r="H1524" i="1"/>
  <c r="G310" i="9"/>
  <c r="E310" i="9" s="1"/>
  <c r="B310" i="9" s="1"/>
  <c r="F206" i="5"/>
  <c r="C1183" i="1"/>
  <c r="F515" i="4"/>
  <c r="C509" i="1"/>
  <c r="G259" i="1"/>
  <c r="H259" i="1"/>
  <c r="D141" i="6"/>
  <c r="F5" i="6"/>
  <c r="H24" i="3"/>
  <c r="C1299" i="1"/>
  <c r="F351" i="4"/>
  <c r="E350" i="4"/>
  <c r="D346" i="1"/>
  <c r="E528" i="4"/>
  <c r="I1443" i="1"/>
  <c r="E6" i="4"/>
  <c r="D3" i="1"/>
  <c r="H1519" i="1"/>
  <c r="G1519" i="1"/>
  <c r="I1459" i="1"/>
  <c r="G1124" i="1"/>
  <c r="H1124" i="1"/>
  <c r="F567" i="4"/>
  <c r="C561" i="1"/>
  <c r="E21" i="9"/>
  <c r="F163" i="4"/>
  <c r="D151" i="4"/>
  <c r="C159" i="1"/>
  <c r="E298" i="4"/>
  <c r="F298" i="4" s="1"/>
  <c r="D306" i="1"/>
  <c r="C1408" i="1"/>
  <c r="F114" i="6"/>
  <c r="H27" i="3"/>
  <c r="F152" i="4"/>
  <c r="E151" i="4"/>
  <c r="D148" i="1"/>
  <c r="E68" i="5"/>
  <c r="F82" i="4"/>
  <c r="C78" i="1"/>
  <c r="I1473" i="1"/>
  <c r="G315" i="9"/>
  <c r="E315" i="9" s="1"/>
  <c r="C1436" i="1"/>
  <c r="H29" i="3"/>
  <c r="F363" i="4"/>
  <c r="C358" i="1"/>
  <c r="F124" i="4"/>
  <c r="D43" i="8"/>
  <c r="I1444" i="1"/>
  <c r="I1476" i="1"/>
  <c r="I1460" i="1"/>
  <c r="I1477" i="1"/>
  <c r="F146" i="5"/>
  <c r="I22" i="3"/>
  <c r="D1153" i="1"/>
  <c r="F35" i="6"/>
  <c r="H25" i="3"/>
  <c r="C1329" i="1"/>
  <c r="D176" i="5"/>
  <c r="F593" i="4"/>
  <c r="C587" i="1"/>
  <c r="F263" i="4"/>
  <c r="F69" i="5"/>
  <c r="D68" i="5"/>
  <c r="C1047" i="1"/>
  <c r="F89" i="6"/>
  <c r="C1383" i="1"/>
  <c r="F529" i="4"/>
  <c r="D528" i="4"/>
  <c r="C523" i="1"/>
  <c r="D407" i="4"/>
  <c r="C293" i="1"/>
  <c r="I1439" i="1"/>
  <c r="F311" i="4"/>
  <c r="C306" i="1"/>
  <c r="F196" i="4"/>
  <c r="C192" i="1"/>
  <c r="F7" i="4"/>
  <c r="D6" i="4"/>
  <c r="C3" i="1"/>
  <c r="H1316" i="1"/>
  <c r="G1316" i="1"/>
  <c r="I1455" i="1"/>
  <c r="F459" i="4"/>
  <c r="D420" i="4"/>
  <c r="C453" i="1"/>
  <c r="I1478" i="1"/>
  <c r="I1479" i="1"/>
  <c r="H1453" i="1" l="1"/>
  <c r="G1453" i="1"/>
  <c r="I23" i="3"/>
  <c r="D1214" i="1"/>
  <c r="F237" i="5"/>
  <c r="H1215" i="1"/>
  <c r="G1215" i="1"/>
  <c r="G1112" i="1"/>
  <c r="H1112" i="1"/>
  <c r="C1517" i="1"/>
  <c r="G1517" i="1" s="1"/>
  <c r="I34" i="3"/>
  <c r="G313" i="9"/>
  <c r="E313" i="9" s="1"/>
  <c r="B313" i="9" s="1"/>
  <c r="F407" i="4"/>
  <c r="C402" i="1"/>
  <c r="H1517" i="1"/>
  <c r="G148" i="1"/>
  <c r="H148" i="1"/>
  <c r="G159" i="1"/>
  <c r="H159" i="1"/>
  <c r="E408" i="4"/>
  <c r="D403" i="1" s="1"/>
  <c r="D345" i="1"/>
  <c r="G345" i="1" s="1"/>
  <c r="G574" i="1"/>
  <c r="H574" i="1"/>
  <c r="C984" i="1"/>
  <c r="G990" i="1"/>
  <c r="H990" i="1"/>
  <c r="F420" i="4"/>
  <c r="D635" i="4"/>
  <c r="C414" i="1"/>
  <c r="G192" i="1"/>
  <c r="H192" i="1"/>
  <c r="G523" i="1"/>
  <c r="H523" i="1"/>
  <c r="H1329" i="1"/>
  <c r="G1329" i="1"/>
  <c r="I35" i="3"/>
  <c r="C1518" i="1"/>
  <c r="G312" i="9"/>
  <c r="E312" i="9" s="1"/>
  <c r="G78" i="1"/>
  <c r="H78" i="1"/>
  <c r="E289" i="4"/>
  <c r="E290" i="4" s="1"/>
  <c r="D286" i="1" s="1"/>
  <c r="I17" i="3"/>
  <c r="D147" i="1"/>
  <c r="H1408" i="1"/>
  <c r="G1408" i="1"/>
  <c r="D289" i="4"/>
  <c r="F151" i="4"/>
  <c r="H17" i="3"/>
  <c r="C147" i="1"/>
  <c r="F141" i="6"/>
  <c r="C1435" i="1"/>
  <c r="H28" i="3"/>
  <c r="G509" i="1"/>
  <c r="H509" i="1"/>
  <c r="F408" i="4"/>
  <c r="C403" i="1"/>
  <c r="G453" i="1"/>
  <c r="H453" i="1"/>
  <c r="F176" i="5"/>
  <c r="D175" i="5"/>
  <c r="G278" i="9" s="1"/>
  <c r="H22" i="3"/>
  <c r="C1153" i="1"/>
  <c r="E412" i="4"/>
  <c r="I16" i="3"/>
  <c r="D2" i="1"/>
  <c r="G1436" i="1"/>
  <c r="H1436" i="1"/>
  <c r="E636" i="4"/>
  <c r="D630" i="1" s="1"/>
  <c r="D522" i="1"/>
  <c r="E635" i="4"/>
  <c r="D629" i="1" s="1"/>
  <c r="H1299" i="1"/>
  <c r="G1299" i="1"/>
  <c r="G317" i="9"/>
  <c r="E317" i="9" s="1"/>
  <c r="G1423" i="1"/>
  <c r="H1423" i="1"/>
  <c r="E6" i="5"/>
  <c r="G284" i="9" s="1"/>
  <c r="E284" i="9" s="1"/>
  <c r="B284" i="9" s="1"/>
  <c r="I20" i="3"/>
  <c r="D985" i="1"/>
  <c r="G985" i="1" s="1"/>
  <c r="H1383" i="1"/>
  <c r="G1383" i="1"/>
  <c r="G561" i="1"/>
  <c r="H561" i="1"/>
  <c r="F350" i="4"/>
  <c r="G3" i="1"/>
  <c r="H3" i="1"/>
  <c r="D636" i="4"/>
  <c r="F528" i="4"/>
  <c r="C522" i="1"/>
  <c r="G1047" i="1"/>
  <c r="H1047" i="1"/>
  <c r="G587" i="1"/>
  <c r="H587" i="1"/>
  <c r="D412" i="4"/>
  <c r="D290" i="4"/>
  <c r="H16" i="3"/>
  <c r="F6" i="4"/>
  <c r="C2" i="1"/>
  <c r="G306" i="1"/>
  <c r="H306" i="1"/>
  <c r="F68" i="5"/>
  <c r="H21" i="3"/>
  <c r="C1046" i="1"/>
  <c r="K1450" i="9"/>
  <c r="G358" i="1"/>
  <c r="H358" i="1"/>
  <c r="B315" i="9"/>
  <c r="E314" i="9"/>
  <c r="I10" i="3" s="1"/>
  <c r="I21" i="3"/>
  <c r="D1046" i="1"/>
  <c r="E407" i="4"/>
  <c r="D402" i="1" s="1"/>
  <c r="D293" i="1"/>
  <c r="G293" i="1" s="1"/>
  <c r="B21" i="9"/>
  <c r="G346" i="1"/>
  <c r="H346" i="1"/>
  <c r="G1183" i="1"/>
  <c r="H1183" i="1"/>
  <c r="G220" i="1"/>
  <c r="H220" i="1"/>
  <c r="H1214" i="1" l="1"/>
  <c r="G1214" i="1"/>
  <c r="F6" i="5"/>
  <c r="H345" i="1"/>
  <c r="H293" i="1"/>
  <c r="E316" i="9"/>
  <c r="B317" i="9"/>
  <c r="G1435" i="1"/>
  <c r="H1435" i="1"/>
  <c r="G1153" i="1"/>
  <c r="H1153" i="1"/>
  <c r="D291" i="4"/>
  <c r="F289" i="4"/>
  <c r="D413" i="4"/>
  <c r="C285" i="1"/>
  <c r="E311" i="9"/>
  <c r="B312" i="9"/>
  <c r="G522" i="1"/>
  <c r="H522" i="1"/>
  <c r="G1046" i="1"/>
  <c r="H1046" i="1"/>
  <c r="F290" i="4"/>
  <c r="C286" i="1"/>
  <c r="H985" i="1"/>
  <c r="G147" i="1"/>
  <c r="H147" i="1"/>
  <c r="E413" i="4"/>
  <c r="E414" i="4" s="1"/>
  <c r="D409" i="1" s="1"/>
  <c r="E291" i="4"/>
  <c r="D287" i="1" s="1"/>
  <c r="D285" i="1"/>
  <c r="G1518" i="1"/>
  <c r="H1518" i="1"/>
  <c r="G414" i="1"/>
  <c r="H414" i="1"/>
  <c r="G402" i="1"/>
  <c r="H402" i="1"/>
  <c r="G2" i="1"/>
  <c r="H2" i="1"/>
  <c r="D639" i="4"/>
  <c r="D414" i="4"/>
  <c r="F412" i="4"/>
  <c r="C407" i="1"/>
  <c r="F636" i="4"/>
  <c r="C630" i="1"/>
  <c r="H278" i="9"/>
  <c r="E278" i="9" s="1"/>
  <c r="D984" i="1"/>
  <c r="G984" i="1" s="1"/>
  <c r="H9" i="3"/>
  <c r="E639" i="4"/>
  <c r="D407" i="1"/>
  <c r="F175" i="5"/>
  <c r="C1152" i="1"/>
  <c r="G403" i="1"/>
  <c r="H403" i="1"/>
  <c r="F635" i="4"/>
  <c r="C629" i="1"/>
  <c r="H11" i="3"/>
  <c r="H984" i="1" l="1"/>
  <c r="B278" i="9"/>
  <c r="E277" i="9"/>
  <c r="N3" i="9"/>
  <c r="I11" i="3"/>
  <c r="G629" i="1"/>
  <c r="H629" i="1"/>
  <c r="G1152" i="1"/>
  <c r="H1152" i="1"/>
  <c r="D633" i="1"/>
  <c r="G630" i="1"/>
  <c r="H630" i="1"/>
  <c r="F414" i="4"/>
  <c r="C409" i="1"/>
  <c r="F291" i="4"/>
  <c r="C287" i="1"/>
  <c r="E640" i="4"/>
  <c r="E415" i="4"/>
  <c r="D410" i="1" s="1"/>
  <c r="D408" i="1"/>
  <c r="G286" i="1"/>
  <c r="H286" i="1"/>
  <c r="G285" i="1"/>
  <c r="H285" i="1"/>
  <c r="K3" i="9"/>
  <c r="I9" i="3"/>
  <c r="F639" i="4"/>
  <c r="C633" i="1"/>
  <c r="G407" i="1"/>
  <c r="H407" i="1"/>
  <c r="D415" i="4"/>
  <c r="F413" i="4"/>
  <c r="D640" i="4"/>
  <c r="D641" i="4" s="1"/>
  <c r="C408" i="1"/>
  <c r="H8" i="3"/>
  <c r="F641" i="4" l="1"/>
  <c r="C635" i="1"/>
  <c r="F415" i="4"/>
  <c r="C410" i="1"/>
  <c r="G287" i="1"/>
  <c r="H287" i="1"/>
  <c r="G408" i="1"/>
  <c r="H408" i="1"/>
  <c r="M3" i="9"/>
  <c r="I8" i="3"/>
  <c r="D642" i="4"/>
  <c r="F640" i="4"/>
  <c r="C634" i="1"/>
  <c r="E642" i="4"/>
  <c r="D634" i="1"/>
  <c r="G409" i="1"/>
  <c r="H409" i="1"/>
  <c r="G633" i="1"/>
  <c r="H633" i="1"/>
  <c r="E641" i="4"/>
  <c r="G634" i="1" l="1"/>
  <c r="H634" i="1"/>
  <c r="E646" i="4"/>
  <c r="D636" i="1"/>
  <c r="E645" i="4"/>
  <c r="D635" i="1"/>
  <c r="G635" i="1" s="1"/>
  <c r="D646" i="4"/>
  <c r="F642" i="4"/>
  <c r="C636" i="1"/>
  <c r="G410" i="1"/>
  <c r="H410" i="1"/>
  <c r="D645" i="4"/>
  <c r="I18" i="3" l="1"/>
  <c r="D639" i="1"/>
  <c r="G636" i="1"/>
  <c r="H636" i="1"/>
  <c r="F645" i="4"/>
  <c r="H18" i="3"/>
  <c r="C639" i="1"/>
  <c r="G276" i="9"/>
  <c r="E276" i="9" s="1"/>
  <c r="B276" i="9" s="1"/>
  <c r="H635" i="1"/>
  <c r="F646" i="4"/>
  <c r="H19" i="3"/>
  <c r="C640" i="1"/>
  <c r="I19" i="3"/>
  <c r="D640" i="1"/>
  <c r="H7" i="3" l="1"/>
  <c r="J3" i="9" s="1"/>
  <c r="G640" i="1"/>
  <c r="H640" i="1"/>
  <c r="G639" i="1"/>
  <c r="H639" i="1"/>
  <c r="M272" i="9" l="1"/>
  <c r="H274" i="9"/>
  <c r="L272" i="9"/>
  <c r="G274" i="9"/>
  <c r="H18" i="9"/>
  <c r="G18" i="9"/>
  <c r="M16" i="9"/>
  <c r="L15" i="9"/>
  <c r="K13" i="9"/>
  <c r="J10" i="9"/>
  <c r="K6" i="9"/>
  <c r="K5" i="9"/>
  <c r="L16" i="9"/>
  <c r="H15" i="9"/>
  <c r="H17" i="9"/>
  <c r="G17" i="9"/>
  <c r="J9" i="9"/>
  <c r="K12" i="9"/>
  <c r="J12" i="9"/>
  <c r="K7" i="9"/>
  <c r="I6" i="9"/>
  <c r="I11" i="9"/>
  <c r="J5" i="9"/>
  <c r="I17" i="9"/>
  <c r="I13" i="9"/>
  <c r="J8" i="9"/>
  <c r="K10" i="9"/>
  <c r="K9" i="9"/>
  <c r="K8" i="9"/>
  <c r="H16" i="9"/>
  <c r="K11" i="9"/>
  <c r="I5" i="9"/>
  <c r="I12" i="9"/>
  <c r="I7" i="9"/>
  <c r="J6" i="9"/>
  <c r="J13" i="9"/>
  <c r="G15" i="9"/>
  <c r="J17" i="9"/>
  <c r="I9" i="9"/>
  <c r="J11" i="9"/>
  <c r="I8" i="9"/>
  <c r="J7" i="9"/>
  <c r="M15" i="9"/>
  <c r="G16" i="9"/>
  <c r="F272" i="9" l="1"/>
  <c r="B272" i="9" s="1"/>
  <c r="E8" i="9"/>
  <c r="B8" i="9" s="1"/>
  <c r="E15" i="9"/>
  <c r="E12" i="9"/>
  <c r="B12" i="9" s="1"/>
  <c r="E16" i="9"/>
  <c r="E274" i="9"/>
  <c r="B274" i="9" s="1"/>
  <c r="E5" i="9"/>
  <c r="B5" i="9" s="1"/>
  <c r="F15" i="9"/>
  <c r="F20" i="9"/>
  <c r="E17" i="9"/>
  <c r="B17" i="9" s="1"/>
  <c r="E9" i="9"/>
  <c r="B9" i="9" s="1"/>
  <c r="E7" i="9"/>
  <c r="B7" i="9" s="1"/>
  <c r="E11" i="9"/>
  <c r="B11" i="9" s="1"/>
  <c r="E10" i="9"/>
  <c r="B10" i="9" s="1"/>
  <c r="E18" i="9"/>
  <c r="B18" i="9" s="1"/>
  <c r="E13" i="9"/>
  <c r="B13" i="9" s="1"/>
  <c r="E6" i="9"/>
  <c r="B6" i="9" s="1"/>
  <c r="F16" i="9"/>
  <c r="B16" i="9" l="1"/>
  <c r="B15" i="9"/>
  <c r="E20" i="9"/>
  <c r="I7" i="3" s="1"/>
  <c r="F14" i="9"/>
  <c r="F3" i="9" s="1"/>
  <c r="E14" i="9"/>
  <c r="E4"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<sst xmlns="http://schemas.openxmlformats.org/spreadsheetml/2006/main" count="4369" uniqueCount="3421">
  <si>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</si>
  <si>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</si>
  <si>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</si>
  <si>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</si>
  <si>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</si>
  <si>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</si>
  <si>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</si>
  <si>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</si>
  <si>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</si>
  <si>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</si>
  <si>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</si>
  <si>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</si>
  <si>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</si>
  <si>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</si>
  <si>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</si>
  <si>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</si>
  <si>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</si>
  <si>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</si>
  <si>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</si>
  <si>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</si>
  <si>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</si>
  <si>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</si>
  <si>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</si>
  <si>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</si>
  <si>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</si>
  <si>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</si>
  <si>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</si>
  <si>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</si>
  <si>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</si>
  <si>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</si>
  <si>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</si>
  <si>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ČAĐAVICA</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</si>
  <si>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</si>
  <si>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</si>
  <si>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</si>
  <si>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</si>
  <si>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</si>
  <si>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</si>
  <si>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</si>
  <si>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</si>
  <si>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</si>
  <si>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</si>
  <si>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</si>
  <si>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</si>
  <si>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</si>
  <si>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</si>
  <si>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</si>
  <si>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</si>
  <si>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</si>
  <si>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33021 - OPĆINA ČAĐAVICA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</si>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</sst>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1467432.6199999999</v>
      </c>
      <c r="D2" s="6">
        <f>'PR-RAS'!E6</f>
        <v>1439270.7800000003</v>
      </c>
      <c r="E2" s="6">
        <v>0</v>
      </c>
      <c r="F2" s="6">
        <v>0</v>
      </c>
      <c r="G2" s="7">
        <f t="shared" ref="G2:G264" si="0">(B2/1000)*(C2*1+D2*2)</f>
        <v>4345.9741800000011</v>
      </c>
      <c r="H2" s="7">
        <f t="shared" ref="H2:H264" si="1">ABS(C2-ROUND(C2,0))+ABS(D2-ROUND(D2,0))</f>
        <v>0.59999999986030161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594570.72</v>
      </c>
      <c r="D3" s="1">
        <f>'PR-RAS'!E7</f>
        <v>274149.12000000005</v>
      </c>
      <c r="E3" s="1">
        <v>0</v>
      </c>
      <c r="F3" s="1">
        <v>0</v>
      </c>
      <c r="G3" s="2">
        <f t="shared" si="0"/>
        <v>2285.73792</v>
      </c>
      <c r="H3" s="2">
        <f t="shared" si="1"/>
        <v>0.40000000008149073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576664.27</v>
      </c>
      <c r="D4" s="1">
        <f>'PR-RAS'!E8</f>
        <v>254009.07</v>
      </c>
      <c r="E4" s="1">
        <v>0</v>
      </c>
      <c r="F4" s="1">
        <v>0</v>
      </c>
      <c r="G4" s="2">
        <f t="shared" si="0"/>
        <v>3254.0472300000006</v>
      </c>
      <c r="H4" s="2">
        <f t="shared" si="1"/>
        <v>0.34000000002561137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576664.27</v>
      </c>
      <c r="D5" s="1">
        <f>'PR-RAS'!E9</f>
        <v>254009.07</v>
      </c>
      <c r="E5" s="1">
        <v>0</v>
      </c>
      <c r="F5" s="1">
        <v>0</v>
      </c>
      <c r="G5" s="2">
        <f t="shared" si="0"/>
        <v>4338.7296400000005</v>
      </c>
      <c r="H5" s="2">
        <f t="shared" si="1"/>
        <v>0.34000000002561137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17728.11</v>
      </c>
      <c r="D19" s="1">
        <f>'PR-RAS'!E23</f>
        <v>17653.84</v>
      </c>
      <c r="E19" s="1">
        <v>0</v>
      </c>
      <c r="F19" s="1">
        <v>0</v>
      </c>
      <c r="G19" s="2">
        <f t="shared" si="0"/>
        <v>954.6442199999999</v>
      </c>
      <c r="H19" s="2">
        <f t="shared" si="1"/>
        <v>0.27000000000043656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17728.11</v>
      </c>
      <c r="D24" s="1">
        <f>'PR-RAS'!E28</f>
        <v>17653.84</v>
      </c>
      <c r="E24" s="1">
        <v>0</v>
      </c>
      <c r="F24" s="1">
        <v>0</v>
      </c>
      <c r="G24" s="2">
        <f t="shared" si="0"/>
        <v>1219.8231699999999</v>
      </c>
      <c r="H24" s="2">
        <f t="shared" si="1"/>
        <v>0.27000000000043656</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178.34</v>
      </c>
      <c r="D25" s="1">
        <f>'PR-RAS'!E29</f>
        <v>2486.21</v>
      </c>
      <c r="E25" s="1">
        <v>0</v>
      </c>
      <c r="F25" s="1">
        <v>0</v>
      </c>
      <c r="G25" s="2">
        <f t="shared" si="0"/>
        <v>123.61824000000001</v>
      </c>
      <c r="H25" s="2">
        <f t="shared" si="1"/>
        <v>0.55000000000003979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178.34</v>
      </c>
      <c r="D27" s="1">
        <f>'PR-RAS'!E31</f>
        <v>2486.21</v>
      </c>
      <c r="E27" s="1">
        <v>0</v>
      </c>
      <c r="F27" s="1">
        <v>0</v>
      </c>
      <c r="G27" s="2">
        <f t="shared" si="0"/>
        <v>133.91976</v>
      </c>
      <c r="H27" s="2">
        <f t="shared" si="1"/>
        <v>0.55000000000003979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221318.62000000005</v>
      </c>
      <c r="D46" s="1">
        <f>'PR-RAS'!E50</f>
        <v>760338.94</v>
      </c>
      <c r="E46" s="1">
        <v>0</v>
      </c>
      <c r="F46" s="1">
        <v>0</v>
      </c>
      <c r="G46" s="2">
        <f t="shared" si="0"/>
        <v>78389.842499999999</v>
      </c>
      <c r="H46" s="2">
        <f t="shared" si="1"/>
        <v>0.44000000000232831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177914.40000000002</v>
      </c>
      <c r="D55" s="1">
        <f>'PR-RAS'!E59</f>
        <v>739616.48</v>
      </c>
      <c r="E55" s="1">
        <v>0</v>
      </c>
      <c r="F55" s="1">
        <v>0</v>
      </c>
      <c r="G55" s="2">
        <f t="shared" si="0"/>
        <v>89485.957439999998</v>
      </c>
      <c r="H55" s="2">
        <f t="shared" si="1"/>
        <v>0.88000000000465661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128806.96</v>
      </c>
      <c r="D56" s="1">
        <f>'PR-RAS'!E60</f>
        <v>520925.62</v>
      </c>
      <c r="E56" s="1">
        <v>0</v>
      </c>
      <c r="F56" s="1">
        <v>0</v>
      </c>
      <c r="G56" s="2">
        <f t="shared" si="0"/>
        <v>64386.201000000001</v>
      </c>
      <c r="H56" s="2">
        <f t="shared" si="1"/>
        <v>0.41999999999825377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49107.44</v>
      </c>
      <c r="D57" s="1">
        <f>'PR-RAS'!E61</f>
        <v>218690.86</v>
      </c>
      <c r="E57" s="1">
        <v>0</v>
      </c>
      <c r="F57" s="1">
        <v>0</v>
      </c>
      <c r="G57" s="2">
        <f t="shared" si="0"/>
        <v>27243.392959999997</v>
      </c>
      <c r="H57" s="2">
        <f t="shared" si="1"/>
        <v>0.58000000001629815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42130.080000000002</v>
      </c>
      <c r="D58" s="1">
        <f>'PR-RAS'!E62</f>
        <v>19772</v>
      </c>
      <c r="E58" s="1">
        <v>0</v>
      </c>
      <c r="F58" s="1">
        <v>0</v>
      </c>
      <c r="G58" s="2">
        <f t="shared" si="0"/>
        <v>4655.42256</v>
      </c>
      <c r="H58" s="2">
        <f t="shared" si="1"/>
        <v>8.000000000174623E-2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42130.080000000002</v>
      </c>
      <c r="D60" s="1">
        <f>'PR-RAS'!E64</f>
        <v>19772</v>
      </c>
      <c r="E60" s="1">
        <v>0</v>
      </c>
      <c r="F60" s="1">
        <v>0</v>
      </c>
      <c r="G60" s="2">
        <f t="shared" si="0"/>
        <v>4818.7707199999995</v>
      </c>
      <c r="H60" s="2">
        <f t="shared" si="1"/>
        <v>8.000000000174623E-2</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1274.1400000000001</v>
      </c>
      <c r="D64" s="1">
        <f>'PR-RAS'!E68</f>
        <v>950.46</v>
      </c>
      <c r="E64" s="1">
        <v>0</v>
      </c>
      <c r="F64" s="1">
        <v>0</v>
      </c>
      <c r="G64" s="2">
        <f t="shared" si="0"/>
        <v>200.02878000000004</v>
      </c>
      <c r="H64" s="2">
        <f t="shared" si="1"/>
        <v>0.60000000000013642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1274.1400000000001</v>
      </c>
      <c r="D65" s="1">
        <f>'PR-RAS'!E69</f>
        <v>950.46</v>
      </c>
      <c r="E65" s="1">
        <v>0</v>
      </c>
      <c r="F65" s="1">
        <v>0</v>
      </c>
      <c r="G65" s="2">
        <f t="shared" si="0"/>
        <v>203.20384000000004</v>
      </c>
      <c r="H65" s="2">
        <f t="shared" si="1"/>
        <v>0.60000000000013642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450731.57999999996</v>
      </c>
      <c r="D78" s="1">
        <f>'PR-RAS'!E82</f>
        <v>219721.81</v>
      </c>
      <c r="E78" s="1">
        <v>0</v>
      </c>
      <c r="F78" s="1">
        <v>0</v>
      </c>
      <c r="G78" s="2">
        <f t="shared" si="0"/>
        <v>68543.490399999995</v>
      </c>
      <c r="H78" s="2">
        <f t="shared" si="1"/>
        <v>0.61000000004423782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2.67</v>
      </c>
      <c r="D79" s="1">
        <f>'PR-RAS'!E83</f>
        <v>3.75</v>
      </c>
      <c r="E79" s="1">
        <v>0</v>
      </c>
      <c r="F79" s="1">
        <v>0</v>
      </c>
      <c r="G79" s="2">
        <f t="shared" si="0"/>
        <v>0.79325999999999997</v>
      </c>
      <c r="H79" s="2">
        <f t="shared" si="1"/>
        <v>0.58000000000000007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0.24</v>
      </c>
      <c r="D81" s="1">
        <f>'PR-RAS'!E85</f>
        <v>0</v>
      </c>
      <c r="E81" s="1">
        <v>0</v>
      </c>
      <c r="F81" s="1">
        <v>0</v>
      </c>
      <c r="G81" s="2">
        <f t="shared" si="0"/>
        <v>1.9199999999999998E-2</v>
      </c>
      <c r="H81" s="2">
        <f t="shared" si="1"/>
        <v>0.24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2.4300000000000002</v>
      </c>
      <c r="D82" s="1">
        <f>'PR-RAS'!E86</f>
        <v>3.75</v>
      </c>
      <c r="E82" s="1">
        <v>0</v>
      </c>
      <c r="F82" s="1">
        <v>0</v>
      </c>
      <c r="G82" s="2">
        <f t="shared" si="0"/>
        <v>0.80432999999999999</v>
      </c>
      <c r="H82" s="2">
        <f t="shared" si="1"/>
        <v>0.68000000000000016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450728.91</v>
      </c>
      <c r="D87" s="1">
        <f>'PR-RAS'!E91</f>
        <v>219718.06</v>
      </c>
      <c r="E87" s="1">
        <v>0</v>
      </c>
      <c r="F87" s="1">
        <v>0</v>
      </c>
      <c r="G87" s="2">
        <f t="shared" si="0"/>
        <v>76554.192580000003</v>
      </c>
      <c r="H87" s="2">
        <f t="shared" si="1"/>
        <v>0.15000000002328306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107776.31</v>
      </c>
      <c r="D88" s="1">
        <f>'PR-RAS'!E92</f>
        <v>370.59</v>
      </c>
      <c r="E88" s="1">
        <v>0</v>
      </c>
      <c r="F88" s="1">
        <v>0</v>
      </c>
      <c r="G88" s="2">
        <f t="shared" si="0"/>
        <v>9441.0216299999993</v>
      </c>
      <c r="H88" s="2">
        <f t="shared" si="1"/>
        <v>0.7199999999976967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342952.6</v>
      </c>
      <c r="D89" s="1">
        <f>'PR-RAS'!E93</f>
        <v>219347.47</v>
      </c>
      <c r="E89" s="1">
        <v>0</v>
      </c>
      <c r="F89" s="1">
        <v>0</v>
      </c>
      <c r="G89" s="2">
        <f t="shared" si="0"/>
        <v>68784.983519999994</v>
      </c>
      <c r="H89" s="2">
        <f t="shared" si="1"/>
        <v>0.87000000002444722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186069.90999999997</v>
      </c>
      <c r="D102" s="1">
        <f>'PR-RAS'!E106</f>
        <v>160202.29</v>
      </c>
      <c r="E102" s="1">
        <v>0</v>
      </c>
      <c r="F102" s="1">
        <v>0</v>
      </c>
      <c r="G102" s="2">
        <f t="shared" si="0"/>
        <v>51153.923490000001</v>
      </c>
      <c r="H102" s="2">
        <f t="shared" si="1"/>
        <v>0.38000000003376044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627.65</v>
      </c>
      <c r="D103" s="1">
        <f>'PR-RAS'!E107</f>
        <v>0</v>
      </c>
      <c r="E103" s="1">
        <v>0</v>
      </c>
      <c r="F103" s="1">
        <v>0</v>
      </c>
      <c r="G103" s="2">
        <f t="shared" si="0"/>
        <v>64.020299999999992</v>
      </c>
      <c r="H103" s="2">
        <f t="shared" si="1"/>
        <v>0.35000000000002274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1.22</v>
      </c>
      <c r="D106" s="1">
        <f>'PR-RAS'!E110</f>
        <v>0</v>
      </c>
      <c r="E106" s="1">
        <v>0</v>
      </c>
      <c r="F106" s="1">
        <v>0</v>
      </c>
      <c r="G106" s="2">
        <f t="shared" si="0"/>
        <v>0.12809999999999999</v>
      </c>
      <c r="H106" s="2">
        <f t="shared" si="1"/>
        <v>0.21999999999999997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626.42999999999995</v>
      </c>
      <c r="D107" s="1">
        <f>'PR-RAS'!E111</f>
        <v>0</v>
      </c>
      <c r="E107" s="1">
        <v>0</v>
      </c>
      <c r="F107" s="1">
        <v>0</v>
      </c>
      <c r="G107" s="2">
        <f t="shared" si="0"/>
        <v>66.401579999999996</v>
      </c>
      <c r="H107" s="2">
        <f t="shared" si="1"/>
        <v>0.42999999999994998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115194.56</v>
      </c>
      <c r="D108" s="1">
        <f>'PR-RAS'!E112</f>
        <v>97798.58</v>
      </c>
      <c r="E108" s="1">
        <v>0</v>
      </c>
      <c r="F108" s="1">
        <v>0</v>
      </c>
      <c r="G108" s="2">
        <f t="shared" si="0"/>
        <v>33254.714039999999</v>
      </c>
      <c r="H108" s="2">
        <f t="shared" si="1"/>
        <v>0.86000000000058208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175.39</v>
      </c>
      <c r="D110" s="1">
        <f>'PR-RAS'!E114</f>
        <v>105.95</v>
      </c>
      <c r="E110" s="1">
        <v>0</v>
      </c>
      <c r="F110" s="1">
        <v>0</v>
      </c>
      <c r="G110" s="2">
        <f t="shared" si="0"/>
        <v>42.214609999999993</v>
      </c>
      <c r="H110" s="2">
        <f t="shared" si="1"/>
        <v>0.43999999999998352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40536.99</v>
      </c>
      <c r="D111" s="1">
        <f>'PR-RAS'!E115</f>
        <v>3149.24</v>
      </c>
      <c r="E111" s="1">
        <v>0</v>
      </c>
      <c r="F111" s="1">
        <v>0</v>
      </c>
      <c r="G111" s="2">
        <f t="shared" si="0"/>
        <v>5151.9017000000003</v>
      </c>
      <c r="H111" s="2">
        <f t="shared" si="1"/>
        <v>0.25000000000181899</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74482.179999999993</v>
      </c>
      <c r="D113" s="1">
        <f>'PR-RAS'!E117</f>
        <v>94543.39</v>
      </c>
      <c r="E113" s="1">
        <v>0</v>
      </c>
      <c r="F113" s="1">
        <v>0</v>
      </c>
      <c r="G113" s="2">
        <f t="shared" si="0"/>
        <v>29519.723519999996</v>
      </c>
      <c r="H113" s="2">
        <f t="shared" si="1"/>
        <v>0.569999999992433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70247.7</v>
      </c>
      <c r="D116" s="1">
        <f>'PR-RAS'!E120</f>
        <v>62403.710000000006</v>
      </c>
      <c r="E116" s="1">
        <v>0</v>
      </c>
      <c r="F116" s="1">
        <v>0</v>
      </c>
      <c r="G116" s="2">
        <f t="shared" si="0"/>
        <v>22431.338800000001</v>
      </c>
      <c r="H116" s="2">
        <f t="shared" si="1"/>
        <v>0.58999999999650754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94.68</v>
      </c>
      <c r="D117" s="1">
        <f>'PR-RAS'!E121</f>
        <v>14.05</v>
      </c>
      <c r="E117" s="1">
        <v>0</v>
      </c>
      <c r="F117" s="1">
        <v>0</v>
      </c>
      <c r="G117" s="2">
        <f t="shared" si="0"/>
        <v>14.24248</v>
      </c>
      <c r="H117" s="2">
        <f t="shared" si="1"/>
        <v>0.36999999999999389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70153.02</v>
      </c>
      <c r="D118" s="1">
        <f>'PR-RAS'!E122</f>
        <v>62389.66</v>
      </c>
      <c r="E118" s="1">
        <v>0</v>
      </c>
      <c r="F118" s="1">
        <v>0</v>
      </c>
      <c r="G118" s="2">
        <f t="shared" si="0"/>
        <v>22807.083780000004</v>
      </c>
      <c r="H118" s="2">
        <f t="shared" si="1"/>
        <v>0.36000000000058208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12074.45</v>
      </c>
      <c r="D120" s="1">
        <f>'PR-RAS'!E124</f>
        <v>11302.55</v>
      </c>
      <c r="E120" s="1">
        <v>0</v>
      </c>
      <c r="F120" s="1">
        <v>0</v>
      </c>
      <c r="G120" s="2">
        <f t="shared" si="0"/>
        <v>4126.8664500000004</v>
      </c>
      <c r="H120" s="2">
        <f t="shared" si="1"/>
        <v>0.90000000000145519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6181.56</v>
      </c>
      <c r="D121" s="1">
        <f>'PR-RAS'!E125</f>
        <v>7272.55</v>
      </c>
      <c r="E121" s="1">
        <v>0</v>
      </c>
      <c r="F121" s="1">
        <v>0</v>
      </c>
      <c r="G121" s="2">
        <f t="shared" si="0"/>
        <v>2487.1992</v>
      </c>
      <c r="H121" s="2">
        <f t="shared" si="1"/>
        <v>0.88999999999941792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6181.56</v>
      </c>
      <c r="D123" s="1">
        <f>'PR-RAS'!E127</f>
        <v>7272.55</v>
      </c>
      <c r="E123" s="1">
        <v>0</v>
      </c>
      <c r="F123" s="1">
        <v>0</v>
      </c>
      <c r="G123" s="2">
        <f t="shared" si="0"/>
        <v>2528.6525200000001</v>
      </c>
      <c r="H123" s="2">
        <f t="shared" si="1"/>
        <v>0.88999999999941792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5892.89</v>
      </c>
      <c r="D124" s="1">
        <f>'PR-RAS'!E128</f>
        <v>4030</v>
      </c>
      <c r="E124" s="1">
        <v>0</v>
      </c>
      <c r="F124" s="1">
        <v>0</v>
      </c>
      <c r="G124" s="2">
        <f t="shared" si="0"/>
        <v>1716.2054699999999</v>
      </c>
      <c r="H124" s="2">
        <f t="shared" si="1"/>
        <v>0.10999999999967258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1446.68</v>
      </c>
      <c r="D125" s="1">
        <f>'PR-RAS'!E129</f>
        <v>4030</v>
      </c>
      <c r="E125" s="1">
        <v>0</v>
      </c>
      <c r="F125" s="1">
        <v>0</v>
      </c>
      <c r="G125" s="2">
        <f t="shared" si="0"/>
        <v>1178.8283200000001</v>
      </c>
      <c r="H125" s="2">
        <f t="shared" si="1"/>
        <v>0.31999999999993634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4446.21</v>
      </c>
      <c r="D126" s="1">
        <f>'PR-RAS'!E130</f>
        <v>0</v>
      </c>
      <c r="E126" s="1">
        <v>0</v>
      </c>
      <c r="F126" s="1">
        <v>0</v>
      </c>
      <c r="G126" s="2">
        <f t="shared" si="0"/>
        <v>555.77625</v>
      </c>
      <c r="H126" s="2">
        <f t="shared" si="1"/>
        <v>0.21000000000003638</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2667.34</v>
      </c>
      <c r="D135" s="1">
        <f>'PR-RAS'!E139</f>
        <v>13556.07</v>
      </c>
      <c r="E135" s="1">
        <v>0</v>
      </c>
      <c r="F135" s="1">
        <v>0</v>
      </c>
      <c r="G135" s="2">
        <f t="shared" si="0"/>
        <v>3990.4503200000004</v>
      </c>
      <c r="H135" s="2">
        <f t="shared" si="1"/>
        <v>0.40999999999985448</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2667.34</v>
      </c>
      <c r="D146" s="1">
        <f>'PR-RAS'!E150</f>
        <v>13556.07</v>
      </c>
      <c r="E146" s="1">
        <v>0</v>
      </c>
      <c r="F146" s="1">
        <v>0</v>
      </c>
      <c r="G146" s="2">
        <f t="shared" si="0"/>
        <v>4318.0245999999997</v>
      </c>
      <c r="H146" s="2">
        <f t="shared" si="1"/>
        <v>0.40999999999985448</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1104188.97</v>
      </c>
      <c r="D147" s="1">
        <f>'PR-RAS'!E151</f>
        <v>1273834.8499999999</v>
      </c>
      <c r="E147" s="1">
        <v>0</v>
      </c>
      <c r="F147" s="1">
        <v>0</v>
      </c>
      <c r="G147" s="2">
        <f t="shared" si="0"/>
        <v>533171.36581999995</v>
      </c>
      <c r="H147" s="2">
        <f t="shared" si="1"/>
        <v>0.18000000016763806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459650.09</v>
      </c>
      <c r="D148" s="1">
        <f>'PR-RAS'!E152</f>
        <v>586917.22</v>
      </c>
      <c r="E148" s="1">
        <v>0</v>
      </c>
      <c r="F148" s="1">
        <v>0</v>
      </c>
      <c r="G148" s="2">
        <f t="shared" si="0"/>
        <v>240122.22590999998</v>
      </c>
      <c r="H148" s="2">
        <f t="shared" si="1"/>
        <v>0.30999999999767169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317363.15000000002</v>
      </c>
      <c r="D149" s="1">
        <f>'PR-RAS'!E153</f>
        <v>415453.58</v>
      </c>
      <c r="E149" s="1">
        <v>0</v>
      </c>
      <c r="F149" s="1">
        <v>0</v>
      </c>
      <c r="G149" s="2">
        <f t="shared" si="0"/>
        <v>169944.00588000001</v>
      </c>
      <c r="H149" s="2">
        <f t="shared" si="1"/>
        <v>0.57000000000698492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317363.15000000002</v>
      </c>
      <c r="D150" s="1">
        <f>'PR-RAS'!E154</f>
        <v>415453.58</v>
      </c>
      <c r="E150" s="1">
        <v>0</v>
      </c>
      <c r="F150" s="1">
        <v>0</v>
      </c>
      <c r="G150" s="2">
        <f t="shared" si="0"/>
        <v>171092.27619</v>
      </c>
      <c r="H150" s="2">
        <f t="shared" si="1"/>
        <v>0.57000000000698492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20501.560000000001</v>
      </c>
      <c r="D154" s="1">
        <f>'PR-RAS'!E158</f>
        <v>42505.37</v>
      </c>
      <c r="E154" s="1">
        <v>0</v>
      </c>
      <c r="F154" s="1">
        <v>0</v>
      </c>
      <c r="G154" s="2">
        <f t="shared" si="0"/>
        <v>16143.3819</v>
      </c>
      <c r="H154" s="2">
        <f t="shared" si="1"/>
        <v>0.81000000000130967</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121785.38</v>
      </c>
      <c r="D155" s="1">
        <f>'PR-RAS'!E159</f>
        <v>128958.26999999999</v>
      </c>
      <c r="E155" s="1">
        <v>0</v>
      </c>
      <c r="F155" s="1">
        <v>0</v>
      </c>
      <c r="G155" s="2">
        <f t="shared" si="0"/>
        <v>58474.095679999999</v>
      </c>
      <c r="H155" s="2">
        <f t="shared" si="1"/>
        <v>0.64999999999417923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55075.71</v>
      </c>
      <c r="D156" s="1">
        <f>'PR-RAS'!E160</f>
        <v>67571.179999999993</v>
      </c>
      <c r="E156" s="1">
        <v>0</v>
      </c>
      <c r="F156" s="1">
        <v>0</v>
      </c>
      <c r="G156" s="2">
        <f t="shared" si="0"/>
        <v>29483.800849999996</v>
      </c>
      <c r="H156" s="2">
        <f t="shared" si="1"/>
        <v>0.4699999999938882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66709.67</v>
      </c>
      <c r="D157" s="1">
        <f>'PR-RAS'!E161</f>
        <v>61387.09</v>
      </c>
      <c r="E157" s="1">
        <v>0</v>
      </c>
      <c r="F157" s="1">
        <v>0</v>
      </c>
      <c r="G157" s="2">
        <f t="shared" si="0"/>
        <v>29559.480599999995</v>
      </c>
      <c r="H157" s="2">
        <f t="shared" si="1"/>
        <v>0.41999999999825377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450694.10000000003</v>
      </c>
      <c r="D159" s="1">
        <f>'PR-RAS'!E163</f>
        <v>509740.93</v>
      </c>
      <c r="E159" s="1">
        <v>0</v>
      </c>
      <c r="F159" s="1">
        <v>0</v>
      </c>
      <c r="G159" s="2">
        <f t="shared" si="0"/>
        <v>232287.80168</v>
      </c>
      <c r="H159" s="2">
        <f t="shared" si="1"/>
        <v>0.17000000004190952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26219.160000000003</v>
      </c>
      <c r="D160" s="1">
        <f>'PR-RAS'!E164</f>
        <v>32580.01</v>
      </c>
      <c r="E160" s="1">
        <v>0</v>
      </c>
      <c r="F160" s="1">
        <v>0</v>
      </c>
      <c r="G160" s="2">
        <f t="shared" si="0"/>
        <v>14529.28962</v>
      </c>
      <c r="H160" s="2">
        <f t="shared" si="1"/>
        <v>0.17000000000189175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2923.42</v>
      </c>
      <c r="D161" s="1">
        <f>'PR-RAS'!E165</f>
        <v>4125.51</v>
      </c>
      <c r="E161" s="1">
        <v>0</v>
      </c>
      <c r="F161" s="1">
        <v>0</v>
      </c>
      <c r="G161" s="2">
        <f t="shared" si="0"/>
        <v>1787.9104000000002</v>
      </c>
      <c r="H161" s="2">
        <f t="shared" si="1"/>
        <v>0.90999999999985448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19316.810000000001</v>
      </c>
      <c r="D162" s="1">
        <f>'PR-RAS'!E166</f>
        <v>27356.38</v>
      </c>
      <c r="E162" s="1">
        <v>0</v>
      </c>
      <c r="F162" s="1">
        <v>0</v>
      </c>
      <c r="G162" s="2">
        <f t="shared" si="0"/>
        <v>11918.760770000001</v>
      </c>
      <c r="H162" s="2">
        <f t="shared" si="1"/>
        <v>0.56999999999970896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2989.08</v>
      </c>
      <c r="D163" s="1">
        <f>'PR-RAS'!E167</f>
        <v>1010.12</v>
      </c>
      <c r="E163" s="1">
        <v>0</v>
      </c>
      <c r="F163" s="1">
        <v>0</v>
      </c>
      <c r="G163" s="2">
        <f t="shared" si="0"/>
        <v>811.50983999999994</v>
      </c>
      <c r="H163" s="2">
        <f t="shared" si="1"/>
        <v>0.19999999999993179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989.85</v>
      </c>
      <c r="D164" s="1">
        <f>'PR-RAS'!E168</f>
        <v>88</v>
      </c>
      <c r="E164" s="1">
        <v>0</v>
      </c>
      <c r="F164" s="1">
        <v>0</v>
      </c>
      <c r="G164" s="2">
        <f t="shared" si="0"/>
        <v>190.03354999999999</v>
      </c>
      <c r="H164" s="2">
        <f t="shared" si="1"/>
        <v>0.14999999999997726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117815.86</v>
      </c>
      <c r="D165" s="1">
        <f>'PR-RAS'!E169</f>
        <v>130479.69000000002</v>
      </c>
      <c r="E165" s="1">
        <v>0</v>
      </c>
      <c r="F165" s="1">
        <v>0</v>
      </c>
      <c r="G165" s="2">
        <f t="shared" si="0"/>
        <v>62119.139360000008</v>
      </c>
      <c r="H165" s="2">
        <f t="shared" si="1"/>
        <v>0.4499999999825377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20147.05</v>
      </c>
      <c r="D166" s="1">
        <f>'PR-RAS'!E170</f>
        <v>16924.23</v>
      </c>
      <c r="E166" s="1">
        <v>0</v>
      </c>
      <c r="F166" s="1">
        <v>0</v>
      </c>
      <c r="G166" s="2">
        <f t="shared" si="0"/>
        <v>8909.2591499999999</v>
      </c>
      <c r="H166" s="2">
        <f t="shared" si="1"/>
        <v>0.27999999999883585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33087.360000000001</v>
      </c>
      <c r="D167" s="1">
        <f>'PR-RAS'!E171</f>
        <v>41457.040000000001</v>
      </c>
      <c r="E167" s="1">
        <v>0</v>
      </c>
      <c r="F167" s="1">
        <v>0</v>
      </c>
      <c r="G167" s="2">
        <f t="shared" si="0"/>
        <v>19256.23904</v>
      </c>
      <c r="H167" s="2">
        <f t="shared" si="1"/>
        <v>0.40000000000145519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56477.95</v>
      </c>
      <c r="D168" s="1">
        <f>'PR-RAS'!E172</f>
        <v>42167.94</v>
      </c>
      <c r="E168" s="1">
        <v>0</v>
      </c>
      <c r="F168" s="1">
        <v>0</v>
      </c>
      <c r="G168" s="2">
        <f t="shared" si="0"/>
        <v>23515.909610000002</v>
      </c>
      <c r="H168" s="2">
        <f t="shared" si="1"/>
        <v>0.11000000000058208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3991.9</v>
      </c>
      <c r="D169" s="1">
        <f>'PR-RAS'!E173</f>
        <v>1609.61</v>
      </c>
      <c r="E169" s="1">
        <v>0</v>
      </c>
      <c r="F169" s="1">
        <v>0</v>
      </c>
      <c r="G169" s="2">
        <f t="shared" si="0"/>
        <v>1211.4681600000001</v>
      </c>
      <c r="H169" s="2">
        <f t="shared" si="1"/>
        <v>0.49000000000000909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3686.89</v>
      </c>
      <c r="D170" s="1">
        <f>'PR-RAS'!E174</f>
        <v>26852.41</v>
      </c>
      <c r="E170" s="1">
        <v>0</v>
      </c>
      <c r="F170" s="1">
        <v>0</v>
      </c>
      <c r="G170" s="2">
        <f t="shared" si="0"/>
        <v>9699.1989900000008</v>
      </c>
      <c r="H170" s="2">
        <f t="shared" si="1"/>
        <v>0.51999999999998181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424.71</v>
      </c>
      <c r="D172" s="1">
        <f>'PR-RAS'!E176</f>
        <v>1468.46</v>
      </c>
      <c r="E172" s="1">
        <v>0</v>
      </c>
      <c r="F172" s="1">
        <v>0</v>
      </c>
      <c r="G172" s="2">
        <f t="shared" si="0"/>
        <v>574.83873000000006</v>
      </c>
      <c r="H172" s="2">
        <f t="shared" si="1"/>
        <v>0.75000000000005684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212530.40000000002</v>
      </c>
      <c r="D173" s="1">
        <f>'PR-RAS'!E177</f>
        <v>256946.54999999996</v>
      </c>
      <c r="E173" s="1">
        <v>0</v>
      </c>
      <c r="F173" s="1">
        <v>0</v>
      </c>
      <c r="G173" s="2">
        <f t="shared" si="0"/>
        <v>124944.84199999999</v>
      </c>
      <c r="H173" s="2">
        <f t="shared" si="1"/>
        <v>0.85000000006402843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7416.55</v>
      </c>
      <c r="D174" s="1">
        <f>'PR-RAS'!E178</f>
        <v>6964.77</v>
      </c>
      <c r="E174" s="1">
        <v>0</v>
      </c>
      <c r="F174" s="1">
        <v>0</v>
      </c>
      <c r="G174" s="2">
        <f t="shared" si="0"/>
        <v>3692.8735699999997</v>
      </c>
      <c r="H174" s="2">
        <f t="shared" si="1"/>
        <v>0.67999999999938154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60944.33</v>
      </c>
      <c r="D175" s="1">
        <f>'PR-RAS'!E179</f>
        <v>75471.22</v>
      </c>
      <c r="E175" s="1">
        <v>0</v>
      </c>
      <c r="F175" s="1">
        <v>0</v>
      </c>
      <c r="G175" s="2">
        <f t="shared" si="0"/>
        <v>36868.297980000003</v>
      </c>
      <c r="H175" s="2">
        <f t="shared" si="1"/>
        <v>0.55000000000291038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24050.400000000001</v>
      </c>
      <c r="D176" s="1">
        <f>'PR-RAS'!E180</f>
        <v>23799.759999999998</v>
      </c>
      <c r="E176" s="1">
        <v>0</v>
      </c>
      <c r="F176" s="1">
        <v>0</v>
      </c>
      <c r="G176" s="2">
        <f t="shared" si="0"/>
        <v>12538.735999999999</v>
      </c>
      <c r="H176" s="2">
        <f t="shared" si="1"/>
        <v>0.6400000000030559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40489.949999999997</v>
      </c>
      <c r="D177" s="1">
        <f>'PR-RAS'!E181</f>
        <v>42938.22</v>
      </c>
      <c r="E177" s="1">
        <v>0</v>
      </c>
      <c r="F177" s="1">
        <v>0</v>
      </c>
      <c r="G177" s="2">
        <f t="shared" si="0"/>
        <v>22240.484639999999</v>
      </c>
      <c r="H177" s="2">
        <f t="shared" si="1"/>
        <v>0.27000000000407454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17185.23</v>
      </c>
      <c r="D178" s="1">
        <f>'PR-RAS'!E182</f>
        <v>13692.12</v>
      </c>
      <c r="E178" s="1">
        <v>0</v>
      </c>
      <c r="F178" s="1">
        <v>0</v>
      </c>
      <c r="G178" s="2">
        <f t="shared" si="0"/>
        <v>7888.79619</v>
      </c>
      <c r="H178" s="2">
        <f t="shared" si="1"/>
        <v>0.3500000000003638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1521</v>
      </c>
      <c r="D179" s="1">
        <f>'PR-RAS'!E183</f>
        <v>1948.55</v>
      </c>
      <c r="E179" s="1">
        <v>0</v>
      </c>
      <c r="F179" s="1">
        <v>0</v>
      </c>
      <c r="G179" s="2">
        <f t="shared" si="0"/>
        <v>964.42180000000008</v>
      </c>
      <c r="H179" s="2">
        <f t="shared" si="1"/>
        <v>0.45000000000004547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52903.86</v>
      </c>
      <c r="D180" s="1">
        <f>'PR-RAS'!E184</f>
        <v>83081.2</v>
      </c>
      <c r="E180" s="1">
        <v>0</v>
      </c>
      <c r="F180" s="1">
        <v>0</v>
      </c>
      <c r="G180" s="2">
        <f t="shared" si="0"/>
        <v>39212.860540000001</v>
      </c>
      <c r="H180" s="2">
        <f t="shared" si="1"/>
        <v>0.33999999999650754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1820.63</v>
      </c>
      <c r="D181" s="1">
        <f>'PR-RAS'!E185</f>
        <v>690</v>
      </c>
      <c r="E181" s="1">
        <v>0</v>
      </c>
      <c r="F181" s="1">
        <v>0</v>
      </c>
      <c r="G181" s="2">
        <f t="shared" si="0"/>
        <v>576.11339999999996</v>
      </c>
      <c r="H181" s="2">
        <f t="shared" si="1"/>
        <v>0.36999999999989086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6198.45</v>
      </c>
      <c r="D182" s="1">
        <f>'PR-RAS'!E186</f>
        <v>8360.7099999999991</v>
      </c>
      <c r="E182" s="1">
        <v>0</v>
      </c>
      <c r="F182" s="1">
        <v>0</v>
      </c>
      <c r="G182" s="2">
        <f t="shared" si="0"/>
        <v>4148.49647</v>
      </c>
      <c r="H182" s="2">
        <f t="shared" si="1"/>
        <v>0.74000000000069122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94128.68</v>
      </c>
      <c r="D184" s="1">
        <f>'PR-RAS'!E188</f>
        <v>89734.68</v>
      </c>
      <c r="E184" s="1">
        <v>0</v>
      </c>
      <c r="F184" s="1">
        <v>0</v>
      </c>
      <c r="G184" s="2">
        <f t="shared" si="0"/>
        <v>50068.441319999998</v>
      </c>
      <c r="H184" s="2">
        <f t="shared" si="1"/>
        <v>0.64000000001396984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9317.43</v>
      </c>
      <c r="D185" s="1">
        <f>'PR-RAS'!E189</f>
        <v>6876.15</v>
      </c>
      <c r="E185" s="1">
        <v>0</v>
      </c>
      <c r="F185" s="1">
        <v>0</v>
      </c>
      <c r="G185" s="2">
        <f t="shared" si="0"/>
        <v>4244.83032</v>
      </c>
      <c r="H185" s="2">
        <f t="shared" si="1"/>
        <v>0.57999999999992724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10532.95</v>
      </c>
      <c r="D186" s="1">
        <f>'PR-RAS'!E190</f>
        <v>12169.58</v>
      </c>
      <c r="E186" s="1">
        <v>0</v>
      </c>
      <c r="F186" s="1">
        <v>0</v>
      </c>
      <c r="G186" s="2">
        <f t="shared" si="0"/>
        <v>6451.3403500000004</v>
      </c>
      <c r="H186" s="2">
        <f t="shared" si="1"/>
        <v>0.46999999999934516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6085.87</v>
      </c>
      <c r="D187" s="1">
        <f>'PR-RAS'!E191</f>
        <v>7706.58</v>
      </c>
      <c r="E187" s="1">
        <v>0</v>
      </c>
      <c r="F187" s="1">
        <v>0</v>
      </c>
      <c r="G187" s="2">
        <f t="shared" si="0"/>
        <v>3998.8195799999999</v>
      </c>
      <c r="H187" s="2">
        <f t="shared" si="1"/>
        <v>0.5500000000001819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86.4</v>
      </c>
      <c r="D188" s="1">
        <f>'PR-RAS'!E192</f>
        <v>678.54</v>
      </c>
      <c r="E188" s="1">
        <v>0</v>
      </c>
      <c r="F188" s="1">
        <v>0</v>
      </c>
      <c r="G188" s="2">
        <f t="shared" si="0"/>
        <v>269.93076000000002</v>
      </c>
      <c r="H188" s="2">
        <f t="shared" si="1"/>
        <v>0.86000000000004206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68106.03</v>
      </c>
      <c r="D191" s="1">
        <f>'PR-RAS'!E195</f>
        <v>62303.83</v>
      </c>
      <c r="E191" s="1">
        <v>0</v>
      </c>
      <c r="F191" s="1">
        <v>0</v>
      </c>
      <c r="G191" s="2">
        <f t="shared" si="0"/>
        <v>36615.6011</v>
      </c>
      <c r="H191" s="2">
        <f t="shared" si="1"/>
        <v>0.19999999999708962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16274.58</v>
      </c>
      <c r="D192" s="1">
        <f>'PR-RAS'!E196</f>
        <v>7534.1900000000005</v>
      </c>
      <c r="E192" s="1">
        <v>0</v>
      </c>
      <c r="F192" s="1">
        <v>0</v>
      </c>
      <c r="G192" s="2">
        <f t="shared" si="0"/>
        <v>5986.5053600000001</v>
      </c>
      <c r="H192" s="2">
        <f t="shared" si="1"/>
        <v>0.61000000000058208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11048.8</v>
      </c>
      <c r="D198" s="1">
        <f>'PR-RAS'!E202</f>
        <v>1658.81</v>
      </c>
      <c r="E198" s="1">
        <v>0</v>
      </c>
      <c r="F198" s="1">
        <v>0</v>
      </c>
      <c r="G198" s="2">
        <f t="shared" si="0"/>
        <v>2830.1847399999997</v>
      </c>
      <c r="H198" s="2">
        <f t="shared" si="1"/>
        <v>0.39000000000078217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11048.8</v>
      </c>
      <c r="D201" s="1">
        <f>'PR-RAS'!E205</f>
        <v>1658.81</v>
      </c>
      <c r="E201" s="1">
        <v>0</v>
      </c>
      <c r="F201" s="1">
        <v>0</v>
      </c>
      <c r="G201" s="2">
        <f t="shared" si="0"/>
        <v>2873.2839999999997</v>
      </c>
      <c r="H201" s="2">
        <f t="shared" si="1"/>
        <v>0.39000000000078217</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5225.7800000000007</v>
      </c>
      <c r="D206" s="1">
        <f>'PR-RAS'!E210</f>
        <v>5875.38</v>
      </c>
      <c r="E206" s="1">
        <v>0</v>
      </c>
      <c r="F206" s="1">
        <v>0</v>
      </c>
      <c r="G206" s="2">
        <f t="shared" si="0"/>
        <v>3480.1907000000001</v>
      </c>
      <c r="H206" s="2">
        <f t="shared" si="1"/>
        <v>0.5999999999994543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3554.88</v>
      </c>
      <c r="D207" s="1">
        <f>'PR-RAS'!E211</f>
        <v>3529.92</v>
      </c>
      <c r="E207" s="1">
        <v>0</v>
      </c>
      <c r="F207" s="1">
        <v>0</v>
      </c>
      <c r="G207" s="2">
        <f t="shared" si="0"/>
        <v>2186.6323200000002</v>
      </c>
      <c r="H207" s="2">
        <f t="shared" si="1"/>
        <v>0.1999999999998181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1670.9</v>
      </c>
      <c r="D210" s="1">
        <f>'PR-RAS'!E214</f>
        <v>2345.46</v>
      </c>
      <c r="E210" s="1">
        <v>0</v>
      </c>
      <c r="F210" s="1">
        <v>0</v>
      </c>
      <c r="G210" s="2">
        <f t="shared" si="0"/>
        <v>1329.6203799999998</v>
      </c>
      <c r="H210" s="2">
        <f t="shared" si="1"/>
        <v>0.55999999999994543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45692.28</v>
      </c>
      <c r="D248" s="1">
        <f>'PR-RAS'!E252</f>
        <v>69074.899999999994</v>
      </c>
      <c r="E248" s="1">
        <v>0</v>
      </c>
      <c r="F248" s="1">
        <v>0</v>
      </c>
      <c r="G248" s="2">
        <f t="shared" si="0"/>
        <v>45408.993759999998</v>
      </c>
      <c r="H248" s="2">
        <f t="shared" si="1"/>
        <v>0.38000000000465661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45692.28</v>
      </c>
      <c r="D255" s="1">
        <f>'PR-RAS'!E259</f>
        <v>69074.899999999994</v>
      </c>
      <c r="E255" s="1">
        <v>0</v>
      </c>
      <c r="F255" s="1">
        <v>0</v>
      </c>
      <c r="G255" s="2">
        <f t="shared" si="0"/>
        <v>46695.888319999998</v>
      </c>
      <c r="H255" s="2">
        <f t="shared" si="1"/>
        <v>0.38000000000465661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45692.28</v>
      </c>
      <c r="D256" s="1">
        <f>'PR-RAS'!E260</f>
        <v>69074.899999999994</v>
      </c>
      <c r="E256" s="1">
        <v>0</v>
      </c>
      <c r="F256" s="1">
        <v>0</v>
      </c>
      <c r="G256" s="2">
        <f t="shared" si="0"/>
        <v>46879.7304</v>
      </c>
      <c r="H256" s="2">
        <f t="shared" si="1"/>
        <v>0.38000000000465661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131877.92000000001</v>
      </c>
      <c r="D259" s="1">
        <f>'PR-RAS'!E263</f>
        <v>100567.61</v>
      </c>
      <c r="E259" s="1">
        <v>0</v>
      </c>
      <c r="F259" s="1">
        <v>0</v>
      </c>
      <c r="G259" s="2">
        <f t="shared" si="0"/>
        <v>85917.390120000011</v>
      </c>
      <c r="H259" s="2">
        <f t="shared" si="1"/>
        <v>0.46999999998661224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72834.91</v>
      </c>
      <c r="D260" s="1">
        <f>'PR-RAS'!E264</f>
        <v>93469.3</v>
      </c>
      <c r="E260" s="1">
        <v>0</v>
      </c>
      <c r="F260" s="1">
        <v>0</v>
      </c>
      <c r="G260" s="2">
        <f t="shared" si="0"/>
        <v>67281.339090000009</v>
      </c>
      <c r="H260" s="2">
        <f t="shared" si="1"/>
        <v>0.38999999999941792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72834.91</v>
      </c>
      <c r="D261" s="1">
        <f>'PR-RAS'!E265</f>
        <v>93469.3</v>
      </c>
      <c r="E261" s="1">
        <v>0</v>
      </c>
      <c r="F261" s="1">
        <v>0</v>
      </c>
      <c r="G261" s="2">
        <f t="shared" si="0"/>
        <v>67541.112600000008</v>
      </c>
      <c r="H261" s="2">
        <f t="shared" si="1"/>
        <v>0.38999999999941792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6038.89</v>
      </c>
      <c r="D264" s="1">
        <f>'PR-RAS'!E268</f>
        <v>5543.75</v>
      </c>
      <c r="E264" s="1">
        <v>0</v>
      </c>
      <c r="F264" s="1">
        <v>0</v>
      </c>
      <c r="G264" s="2">
        <f t="shared" si="0"/>
        <v>4504.2405699999999</v>
      </c>
      <c r="H264" s="2">
        <f t="shared" si="1"/>
        <v>0.35999999999967258</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6038.89</v>
      </c>
      <c r="D265" s="1">
        <f>'PR-RAS'!E269</f>
        <v>5543.75</v>
      </c>
      <c r="E265" s="1">
        <v>0</v>
      </c>
      <c r="F265" s="1">
        <v>0</v>
      </c>
      <c r="G265" s="2">
        <f t="shared" ref="G265:G521" si="8">(B265/1000)*(C265*1+D265*2)</f>
        <v>4521.3669600000003</v>
      </c>
      <c r="H265" s="2">
        <f t="shared" ref="H265:H521" si="9">ABS(C265-ROUND(C265,0))+ABS(D265-ROUND(D265,0))</f>
        <v>0.35999999999967258</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53004.12</v>
      </c>
      <c r="D269" s="1">
        <f>'PR-RAS'!E273</f>
        <v>1554.56</v>
      </c>
      <c r="E269" s="1">
        <v>0</v>
      </c>
      <c r="F269" s="1">
        <v>0</v>
      </c>
      <c r="G269" s="2">
        <f t="shared" si="8"/>
        <v>15038.348320000003</v>
      </c>
      <c r="H269" s="2">
        <f t="shared" si="9"/>
        <v>0.56000000000267391</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53004.12</v>
      </c>
      <c r="D270" s="1">
        <f>'PR-RAS'!E274</f>
        <v>0</v>
      </c>
      <c r="E270" s="1">
        <v>0</v>
      </c>
      <c r="F270" s="1">
        <v>0</v>
      </c>
      <c r="G270" s="2">
        <f t="shared" si="8"/>
        <v>14258.108280000002</v>
      </c>
      <c r="H270" s="2">
        <f t="shared" si="9"/>
        <v>0.12000000000261934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1554.56</v>
      </c>
      <c r="E271" s="1">
        <v>0</v>
      </c>
      <c r="F271" s="1">
        <v>0</v>
      </c>
      <c r="G271" s="2">
        <f t="shared" si="8"/>
        <v>839.4624</v>
      </c>
      <c r="H271" s="2">
        <f t="shared" si="9"/>
        <v>0.44000000000005457</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1104188.97</v>
      </c>
      <c r="D285" s="1">
        <f>'PR-RAS'!E289</f>
        <v>1273834.8499999999</v>
      </c>
      <c r="E285" s="1">
        <v>0</v>
      </c>
      <c r="F285" s="1">
        <v>0</v>
      </c>
      <c r="G285" s="2">
        <f t="shared" si="8"/>
        <v>1037127.8622799999</v>
      </c>
      <c r="H285" s="2">
        <f t="shared" si="9"/>
        <v>0.18000000016763806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363243.64999999991</v>
      </c>
      <c r="D286" s="1">
        <f>'PR-RAS'!E290</f>
        <v>165435.9300000004</v>
      </c>
      <c r="E286" s="1">
        <v>0</v>
      </c>
      <c r="F286" s="1">
        <v>0</v>
      </c>
      <c r="G286" s="2">
        <f t="shared" si="8"/>
        <v>197822.92035000017</v>
      </c>
      <c r="H286" s="2">
        <f t="shared" si="9"/>
        <v>0.41999999969266355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2007842.72</v>
      </c>
      <c r="D288" s="1">
        <f>'PR-RAS'!E292</f>
        <v>1579539.72</v>
      </c>
      <c r="E288" s="1">
        <v>0</v>
      </c>
      <c r="F288" s="1">
        <v>0</v>
      </c>
      <c r="G288" s="2">
        <f t="shared" si="8"/>
        <v>1482906.65992</v>
      </c>
      <c r="H288" s="2">
        <f t="shared" si="9"/>
        <v>0.56000000005587935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14088.54</v>
      </c>
      <c r="E290" s="1">
        <v>0</v>
      </c>
      <c r="F290" s="1">
        <v>0</v>
      </c>
      <c r="G290" s="2">
        <f t="shared" si="8"/>
        <v>8143.1761200000001</v>
      </c>
      <c r="H290" s="2">
        <f t="shared" si="9"/>
        <v>0.45999999999912689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530.89</v>
      </c>
      <c r="D293" s="1">
        <f>'PR-RAS'!E298</f>
        <v>103372.07</v>
      </c>
      <c r="E293" s="1">
        <v>0</v>
      </c>
      <c r="F293" s="1">
        <v>0</v>
      </c>
      <c r="G293" s="2">
        <f t="shared" si="8"/>
        <v>60524.308760000007</v>
      </c>
      <c r="H293" s="2">
        <f t="shared" si="9"/>
        <v>0.18000000000699856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103022.07</v>
      </c>
      <c r="E294" s="1">
        <v>0</v>
      </c>
      <c r="F294" s="1">
        <v>0</v>
      </c>
      <c r="G294" s="2">
        <f t="shared" si="8"/>
        <v>60370.933020000004</v>
      </c>
      <c r="H294" s="2">
        <f t="shared" si="9"/>
        <v>7.0000000006984919E-2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103022.07</v>
      </c>
      <c r="E295" s="1">
        <v>0</v>
      </c>
      <c r="F295" s="1">
        <v>0</v>
      </c>
      <c r="G295" s="2">
        <f t="shared" si="8"/>
        <v>60576.977160000002</v>
      </c>
      <c r="H295" s="2">
        <f t="shared" si="9"/>
        <v>7.0000000006984919E-2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103022.07</v>
      </c>
      <c r="E296" s="1">
        <v>0</v>
      </c>
      <c r="F296" s="1">
        <v>0</v>
      </c>
      <c r="G296" s="2">
        <f t="shared" si="8"/>
        <v>60783.0213</v>
      </c>
      <c r="H296" s="2">
        <f t="shared" si="9"/>
        <v>7.0000000006984919E-2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530.89</v>
      </c>
      <c r="D306" s="1">
        <f>'PR-RAS'!E311</f>
        <v>350</v>
      </c>
      <c r="E306" s="1">
        <v>0</v>
      </c>
      <c r="F306" s="1">
        <v>0</v>
      </c>
      <c r="G306" s="2">
        <f t="shared" si="8"/>
        <v>375.42144999999994</v>
      </c>
      <c r="H306" s="2">
        <f t="shared" si="9"/>
        <v>0.11000000000001364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350</v>
      </c>
      <c r="E307" s="1">
        <v>0</v>
      </c>
      <c r="F307" s="1">
        <v>0</v>
      </c>
      <c r="G307" s="2">
        <f t="shared" si="8"/>
        <v>214.2</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350</v>
      </c>
      <c r="E308" s="1">
        <v>0</v>
      </c>
      <c r="F308" s="1">
        <v>0</v>
      </c>
      <c r="G308" s="2">
        <f t="shared" si="8"/>
        <v>214.9</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530.89</v>
      </c>
      <c r="D312" s="1">
        <f>'PR-RAS'!E317</f>
        <v>0</v>
      </c>
      <c r="E312" s="1">
        <v>0</v>
      </c>
      <c r="F312" s="1">
        <v>0</v>
      </c>
      <c r="G312" s="2">
        <f t="shared" si="8"/>
        <v>165.10678999999999</v>
      </c>
      <c r="H312" s="2">
        <f t="shared" si="9"/>
        <v>0.11000000000001364</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530.89</v>
      </c>
      <c r="D313" s="1">
        <f>'PR-RAS'!E318</f>
        <v>0</v>
      </c>
      <c r="E313" s="1">
        <v>0</v>
      </c>
      <c r="F313" s="1">
        <v>0</v>
      </c>
      <c r="G313" s="2">
        <f t="shared" si="8"/>
        <v>165.63767999999999</v>
      </c>
      <c r="H313" s="2">
        <f t="shared" si="9"/>
        <v>0.11000000000001364</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197783.26</v>
      </c>
      <c r="D345" s="1">
        <f>'PR-RAS'!E350</f>
        <v>291393.27999999997</v>
      </c>
      <c r="E345" s="1">
        <v>0</v>
      </c>
      <c r="F345" s="1">
        <v>0</v>
      </c>
      <c r="G345" s="2">
        <f t="shared" si="8"/>
        <v>268516.01807999995</v>
      </c>
      <c r="H345" s="2">
        <f t="shared" si="9"/>
        <v>0.53999999997904524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16938.75</v>
      </c>
      <c r="D346" s="1">
        <f>'PR-RAS'!E351</f>
        <v>11572.34</v>
      </c>
      <c r="E346" s="1">
        <v>0</v>
      </c>
      <c r="F346" s="1">
        <v>0</v>
      </c>
      <c r="G346" s="2">
        <f t="shared" si="8"/>
        <v>13828.78335</v>
      </c>
      <c r="H346" s="2">
        <f t="shared" si="9"/>
        <v>0.59000000000014552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1061.78</v>
      </c>
      <c r="D347" s="1">
        <f>'PR-RAS'!E352</f>
        <v>0</v>
      </c>
      <c r="E347" s="1">
        <v>0</v>
      </c>
      <c r="F347" s="1">
        <v>0</v>
      </c>
      <c r="G347" s="2">
        <f t="shared" si="8"/>
        <v>367.37587999999994</v>
      </c>
      <c r="H347" s="2">
        <f t="shared" si="9"/>
        <v>0.22000000000002728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1061.78</v>
      </c>
      <c r="D348" s="1">
        <f>'PR-RAS'!E353</f>
        <v>0</v>
      </c>
      <c r="E348" s="1">
        <v>0</v>
      </c>
      <c r="F348" s="1">
        <v>0</v>
      </c>
      <c r="G348" s="2">
        <f t="shared" si="8"/>
        <v>368.43765999999994</v>
      </c>
      <c r="H348" s="2">
        <f t="shared" si="9"/>
        <v>0.22000000000002728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15876.97</v>
      </c>
      <c r="D351" s="1">
        <f>'PR-RAS'!E356</f>
        <v>11572.34</v>
      </c>
      <c r="E351" s="1">
        <v>0</v>
      </c>
      <c r="F351" s="1">
        <v>0</v>
      </c>
      <c r="G351" s="2">
        <f t="shared" si="8"/>
        <v>13657.577499999999</v>
      </c>
      <c r="H351" s="2">
        <f t="shared" si="9"/>
        <v>0.37000000000080036</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15876.97</v>
      </c>
      <c r="D357" s="1">
        <f>'PR-RAS'!E362</f>
        <v>11572.34</v>
      </c>
      <c r="E357" s="1">
        <v>0</v>
      </c>
      <c r="F357" s="1">
        <v>0</v>
      </c>
      <c r="G357" s="2">
        <f t="shared" si="8"/>
        <v>13891.707399999999</v>
      </c>
      <c r="H357" s="2">
        <f t="shared" si="9"/>
        <v>0.37000000000080036</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138692.41</v>
      </c>
      <c r="D358" s="1">
        <f>'PR-RAS'!E363</f>
        <v>201470.15</v>
      </c>
      <c r="E358" s="1">
        <v>0</v>
      </c>
      <c r="F358" s="1">
        <v>0</v>
      </c>
      <c r="G358" s="2">
        <f t="shared" si="8"/>
        <v>193362.87746999998</v>
      </c>
      <c r="H358" s="2">
        <f t="shared" si="9"/>
        <v>0.55999999999767169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129636.06999999999</v>
      </c>
      <c r="D359" s="1">
        <f>'PR-RAS'!E364</f>
        <v>181908.27</v>
      </c>
      <c r="E359" s="1">
        <v>0</v>
      </c>
      <c r="F359" s="1">
        <v>0</v>
      </c>
      <c r="G359" s="2">
        <f t="shared" si="8"/>
        <v>176656.03438</v>
      </c>
      <c r="H359" s="2">
        <f t="shared" si="9"/>
        <v>0.33999999998195563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53400.1</v>
      </c>
      <c r="D361" s="1">
        <f>'PR-RAS'!E366</f>
        <v>0</v>
      </c>
      <c r="E361" s="1">
        <v>0</v>
      </c>
      <c r="F361" s="1">
        <v>0</v>
      </c>
      <c r="G361" s="2">
        <f t="shared" si="8"/>
        <v>19224.036</v>
      </c>
      <c r="H361" s="2">
        <f t="shared" si="9"/>
        <v>9.9999999998544808E-2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63581.58</v>
      </c>
      <c r="D362" s="1">
        <f>'PR-RAS'!E367</f>
        <v>8941.2999999999993</v>
      </c>
      <c r="E362" s="1">
        <v>0</v>
      </c>
      <c r="F362" s="1">
        <v>0</v>
      </c>
      <c r="G362" s="2">
        <f t="shared" si="8"/>
        <v>29408.568979999996</v>
      </c>
      <c r="H362" s="2">
        <f t="shared" si="9"/>
        <v>0.71999999999752617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12654.39</v>
      </c>
      <c r="D363" s="1">
        <f>'PR-RAS'!E368</f>
        <v>172966.97</v>
      </c>
      <c r="E363" s="1">
        <v>0</v>
      </c>
      <c r="F363" s="1">
        <v>0</v>
      </c>
      <c r="G363" s="2">
        <f t="shared" si="8"/>
        <v>129808.97546</v>
      </c>
      <c r="H363" s="2">
        <f t="shared" si="9"/>
        <v>0.41999999999825377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9056.34</v>
      </c>
      <c r="D364" s="1">
        <f>'PR-RAS'!E369</f>
        <v>10961.880000000001</v>
      </c>
      <c r="E364" s="1">
        <v>0</v>
      </c>
      <c r="F364" s="1">
        <v>0</v>
      </c>
      <c r="G364" s="2">
        <f t="shared" si="8"/>
        <v>11245.776300000001</v>
      </c>
      <c r="H364" s="2">
        <f t="shared" si="9"/>
        <v>0.45999999999912689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6488.15</v>
      </c>
      <c r="D365" s="1">
        <f>'PR-RAS'!E370</f>
        <v>3532.3</v>
      </c>
      <c r="E365" s="1">
        <v>0</v>
      </c>
      <c r="F365" s="1">
        <v>0</v>
      </c>
      <c r="G365" s="2">
        <f t="shared" si="8"/>
        <v>4933.201</v>
      </c>
      <c r="H365" s="2">
        <f t="shared" si="9"/>
        <v>0.4499999999998181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5351.4</v>
      </c>
      <c r="E367" s="1">
        <v>0</v>
      </c>
      <c r="F367" s="1">
        <v>0</v>
      </c>
      <c r="G367" s="2">
        <f t="shared" si="8"/>
        <v>3917.2247999999995</v>
      </c>
      <c r="H367" s="2">
        <f t="shared" si="9"/>
        <v>0.3999999999996362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2568.19</v>
      </c>
      <c r="D371" s="1">
        <f>'PR-RAS'!E376</f>
        <v>2078.1799999999998</v>
      </c>
      <c r="E371" s="1">
        <v>0</v>
      </c>
      <c r="F371" s="1">
        <v>0</v>
      </c>
      <c r="G371" s="2">
        <f t="shared" si="8"/>
        <v>2488.0834999999997</v>
      </c>
      <c r="H371" s="2">
        <f t="shared" si="9"/>
        <v>0.36999999999989086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8600</v>
      </c>
      <c r="E373" s="1">
        <v>0</v>
      </c>
      <c r="F373" s="1">
        <v>0</v>
      </c>
      <c r="G373" s="2">
        <f t="shared" si="8"/>
        <v>6398.4</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8600</v>
      </c>
      <c r="E374" s="1">
        <v>0</v>
      </c>
      <c r="F374" s="1">
        <v>0</v>
      </c>
      <c r="G374" s="2">
        <f t="shared" si="8"/>
        <v>6415.6</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42152.1</v>
      </c>
      <c r="D397" s="1">
        <f>'PR-RAS'!E402</f>
        <v>78350.789999999994</v>
      </c>
      <c r="E397" s="1">
        <v>0</v>
      </c>
      <c r="F397" s="1">
        <v>0</v>
      </c>
      <c r="G397" s="2">
        <f t="shared" si="8"/>
        <v>78746.057280000008</v>
      </c>
      <c r="H397" s="2">
        <f t="shared" si="9"/>
        <v>0.31000000000494765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42152.1</v>
      </c>
      <c r="D398" s="1">
        <f>'PR-RAS'!E403</f>
        <v>78350.789999999994</v>
      </c>
      <c r="E398" s="1">
        <v>0</v>
      </c>
      <c r="F398" s="1">
        <v>0</v>
      </c>
      <c r="G398" s="2">
        <f t="shared" si="8"/>
        <v>78944.910960000008</v>
      </c>
      <c r="H398" s="2">
        <f t="shared" si="9"/>
        <v>0.31000000000494765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197252.37</v>
      </c>
      <c r="D403" s="1">
        <f>'PR-RAS'!E408</f>
        <v>188021.20999999996</v>
      </c>
      <c r="E403" s="1">
        <v>0</v>
      </c>
      <c r="F403" s="1">
        <v>0</v>
      </c>
      <c r="G403" s="2">
        <f t="shared" si="8"/>
        <v>230464.50557999997</v>
      </c>
      <c r="H403" s="2">
        <f t="shared" si="9"/>
        <v>0.57999999995809048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1429788.09</v>
      </c>
      <c r="D405" s="1">
        <f>'PR-RAS'!E410</f>
        <v>1959799.21</v>
      </c>
      <c r="E405" s="1">
        <v>0</v>
      </c>
      <c r="F405" s="1">
        <v>0</v>
      </c>
      <c r="G405" s="2">
        <f t="shared" si="8"/>
        <v>2161152.1500400002</v>
      </c>
      <c r="H405" s="2">
        <f t="shared" si="9"/>
        <v>0.30000000004656613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1467963.5099999998</v>
      </c>
      <c r="D407" s="1">
        <f>'PR-RAS'!E412</f>
        <v>1542642.8500000003</v>
      </c>
      <c r="E407" s="1">
        <v>0</v>
      </c>
      <c r="F407" s="1">
        <v>0</v>
      </c>
      <c r="G407" s="2">
        <f t="shared" si="8"/>
        <v>1848619.1792600006</v>
      </c>
      <c r="H407" s="2">
        <f t="shared" si="9"/>
        <v>0.63999999989755452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1301972.23</v>
      </c>
      <c r="D408" s="1">
        <f>'PR-RAS'!E413</f>
        <v>1565228.13</v>
      </c>
      <c r="E408" s="1">
        <v>0</v>
      </c>
      <c r="F408" s="1">
        <v>0</v>
      </c>
      <c r="G408" s="2">
        <f t="shared" si="8"/>
        <v>1803998.39543</v>
      </c>
      <c r="H408" s="2">
        <f t="shared" si="9"/>
        <v>0.35999999986961484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165991.2799999998</v>
      </c>
      <c r="D409" s="1">
        <f>'PR-RAS'!E414</f>
        <v>0</v>
      </c>
      <c r="E409" s="1">
        <v>0</v>
      </c>
      <c r="F409" s="1">
        <v>0</v>
      </c>
      <c r="G409" s="2">
        <f t="shared" si="8"/>
        <v>67724.442239999917</v>
      </c>
      <c r="H409" s="2">
        <f t="shared" si="9"/>
        <v>0.27999999979510903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22585.279999999562</v>
      </c>
      <c r="E410" s="1">
        <v>0</v>
      </c>
      <c r="F410" s="1">
        <v>0</v>
      </c>
      <c r="G410" s="2">
        <f t="shared" si="8"/>
        <v>18474.759039999641</v>
      </c>
      <c r="H410" s="2">
        <f t="shared" si="9"/>
        <v>0.27999999956227839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578054.62999999989</v>
      </c>
      <c r="D411" s="1">
        <f>'PR-RAS'!E416</f>
        <v>0</v>
      </c>
      <c r="E411" s="1">
        <v>0</v>
      </c>
      <c r="F411" s="1">
        <v>0</v>
      </c>
      <c r="G411" s="2">
        <f t="shared" si="8"/>
        <v>237002.39829999994</v>
      </c>
      <c r="H411" s="2">
        <f t="shared" si="9"/>
        <v>0.37000000011175871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380259.49</v>
      </c>
      <c r="E412" s="1">
        <v>0</v>
      </c>
      <c r="F412" s="1">
        <v>0</v>
      </c>
      <c r="G412" s="2">
        <f t="shared" si="8"/>
        <v>312573.30077999999</v>
      </c>
      <c r="H412" s="2">
        <f t="shared" si="9"/>
        <v>0.48999999999068677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14088.54</v>
      </c>
      <c r="E413" s="1">
        <v>0</v>
      </c>
      <c r="F413" s="1">
        <v>0</v>
      </c>
      <c r="G413" s="2">
        <f t="shared" si="8"/>
        <v>11608.95696</v>
      </c>
      <c r="H413" s="2">
        <f t="shared" si="9"/>
        <v>0.45999999999912689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162614.64000000001</v>
      </c>
      <c r="D414" s="1">
        <f>'PR-RAS'!E420</f>
        <v>0</v>
      </c>
      <c r="E414" s="1">
        <v>0</v>
      </c>
      <c r="F414" s="1">
        <v>0</v>
      </c>
      <c r="G414" s="2">
        <f t="shared" si="8"/>
        <v>67159.846319999997</v>
      </c>
      <c r="H414" s="2">
        <f t="shared" si="9"/>
        <v>0.35999999998603016</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162614.64000000001</v>
      </c>
      <c r="D478" s="1">
        <f>'PR-RAS'!E484</f>
        <v>0</v>
      </c>
      <c r="E478" s="1">
        <v>0</v>
      </c>
      <c r="F478" s="1">
        <v>0</v>
      </c>
      <c r="G478" s="2">
        <f t="shared" si="8"/>
        <v>77567.183279999997</v>
      </c>
      <c r="H478" s="2">
        <f t="shared" si="9"/>
        <v>0.35999999998603016</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43164.11</v>
      </c>
      <c r="D484" s="1">
        <f>'PR-RAS'!E490</f>
        <v>0</v>
      </c>
      <c r="E484" s="1">
        <v>0</v>
      </c>
      <c r="F484" s="1">
        <v>0</v>
      </c>
      <c r="G484" s="2">
        <f t="shared" si="8"/>
        <v>20848.26513</v>
      </c>
      <c r="H484" s="2">
        <f t="shared" si="9"/>
        <v>0.11000000000058208</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43164.11</v>
      </c>
      <c r="D485" s="1">
        <f>'PR-RAS'!E491</f>
        <v>0</v>
      </c>
      <c r="E485" s="1">
        <v>0</v>
      </c>
      <c r="F485" s="1">
        <v>0</v>
      </c>
      <c r="G485" s="2">
        <f t="shared" si="8"/>
        <v>20891.429240000001</v>
      </c>
      <c r="H485" s="2">
        <f t="shared" si="9"/>
        <v>0.11000000000058208</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119450.53</v>
      </c>
      <c r="D489" s="1">
        <f>'PR-RAS'!E495</f>
        <v>0</v>
      </c>
      <c r="E489" s="1">
        <v>0</v>
      </c>
      <c r="F489" s="1">
        <v>0</v>
      </c>
      <c r="G489" s="2">
        <f t="shared" si="8"/>
        <v>58291.858639999999</v>
      </c>
      <c r="H489" s="2">
        <f t="shared" si="9"/>
        <v>0.47000000000116415</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119450.53</v>
      </c>
      <c r="D490" s="1">
        <f>'PR-RAS'!E496</f>
        <v>0</v>
      </c>
      <c r="E490" s="1">
        <v>0</v>
      </c>
      <c r="F490" s="1">
        <v>0</v>
      </c>
      <c r="G490" s="2">
        <f t="shared" si="8"/>
        <v>58411.30917</v>
      </c>
      <c r="H490" s="2">
        <f t="shared" si="9"/>
        <v>0.47000000000116415</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571851.31000000006</v>
      </c>
      <c r="D522" s="1">
        <f>'PR-RAS'!E528</f>
        <v>142587.34</v>
      </c>
      <c r="E522" s="1">
        <v>0</v>
      </c>
      <c r="F522" s="1">
        <v>0</v>
      </c>
      <c r="G522" s="2">
        <f t="shared" ref="G522:G809" si="10">(B522/1000)*(C522*1+D522*2)</f>
        <v>446510.54079</v>
      </c>
      <c r="H522" s="2">
        <f t="shared" ref="H522:H809" si="11">ABS(C522-ROUND(C522,0))+ABS(D522-ROUND(D522,0))</f>
        <v>0.65000000005238689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571851.31000000006</v>
      </c>
      <c r="D587" s="1">
        <f>'PR-RAS'!E593</f>
        <v>142587.34</v>
      </c>
      <c r="E587" s="1">
        <v>0</v>
      </c>
      <c r="F587" s="1">
        <v>0</v>
      </c>
      <c r="G587" s="2">
        <f t="shared" si="10"/>
        <v>502217.23013999994</v>
      </c>
      <c r="H587" s="2">
        <f t="shared" si="11"/>
        <v>0.65000000005238689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27687.8</v>
      </c>
      <c r="D593" s="1">
        <f>'PR-RAS'!E599</f>
        <v>36409.089999999997</v>
      </c>
      <c r="E593" s="1">
        <v>0</v>
      </c>
      <c r="F593" s="1">
        <v>0</v>
      </c>
      <c r="G593" s="2">
        <f t="shared" si="10"/>
        <v>59499.540159999997</v>
      </c>
      <c r="H593" s="2">
        <f t="shared" si="11"/>
        <v>0.28999999999723514</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27687.8</v>
      </c>
      <c r="D594" s="1">
        <f>'PR-RAS'!E600</f>
        <v>36409.089999999997</v>
      </c>
      <c r="E594" s="1">
        <v>0</v>
      </c>
      <c r="F594" s="1">
        <v>0</v>
      </c>
      <c r="G594" s="2">
        <f t="shared" si="10"/>
        <v>59600.046139999991</v>
      </c>
      <c r="H594" s="2">
        <f t="shared" si="11"/>
        <v>0.28999999999723514</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544163.51</v>
      </c>
      <c r="D599" s="1">
        <f>'PR-RAS'!E605</f>
        <v>106178.25</v>
      </c>
      <c r="E599" s="1">
        <v>0</v>
      </c>
      <c r="F599" s="1">
        <v>0</v>
      </c>
      <c r="G599" s="2">
        <f t="shared" si="10"/>
        <v>452398.96597999998</v>
      </c>
      <c r="H599" s="2">
        <f t="shared" si="11"/>
        <v>0.73999999999068677</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544163.51</v>
      </c>
      <c r="D601" s="1">
        <f>'PR-RAS'!E607</f>
        <v>106178.25</v>
      </c>
      <c r="E601" s="1">
        <v>0</v>
      </c>
      <c r="F601" s="1">
        <v>0</v>
      </c>
      <c r="G601" s="2">
        <f t="shared" si="10"/>
        <v>453912.00599999999</v>
      </c>
      <c r="H601" s="2">
        <f t="shared" si="11"/>
        <v>0.73999999999068677</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409236.67000000004</v>
      </c>
      <c r="D630" s="1">
        <f>'PR-RAS'!E636</f>
        <v>142587.34</v>
      </c>
      <c r="E630" s="1">
        <v>0</v>
      </c>
      <c r="F630" s="1">
        <v>0</v>
      </c>
      <c r="G630" s="2">
        <f t="shared" si="10"/>
        <v>436784.73915000004</v>
      </c>
      <c r="H630" s="2">
        <f t="shared" si="11"/>
        <v>0.66999999995459802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822</v>
      </c>
      <c r="D631" s="1">
        <f>'PR-RAS'!E637</f>
        <v>965573.71</v>
      </c>
      <c r="E631" s="1">
        <v>0</v>
      </c>
      <c r="F631" s="1">
        <v>0</v>
      </c>
      <c r="G631" s="2">
        <f t="shared" si="10"/>
        <v>1217140.7345999999</v>
      </c>
      <c r="H631" s="2">
        <f t="shared" si="11"/>
        <v>0.2900000000372529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1630578.15</v>
      </c>
      <c r="D633" s="1">
        <f>'PR-RAS'!E639</f>
        <v>1542642.8500000003</v>
      </c>
      <c r="E633" s="1">
        <v>0</v>
      </c>
      <c r="F633" s="1">
        <v>0</v>
      </c>
      <c r="G633" s="2">
        <f t="shared" si="10"/>
        <v>2980425.9532000003</v>
      </c>
      <c r="H633" s="2">
        <f t="shared" si="11"/>
        <v>0.29999999958090484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1873823.54</v>
      </c>
      <c r="D634" s="1">
        <f>'PR-RAS'!E640</f>
        <v>1707815.47</v>
      </c>
      <c r="E634" s="1">
        <v>0</v>
      </c>
      <c r="F634" s="1">
        <v>0</v>
      </c>
      <c r="G634" s="2">
        <f t="shared" si="10"/>
        <v>3348224.6858400004</v>
      </c>
      <c r="H634" s="2">
        <f t="shared" si="11"/>
        <v>0.92999999993480742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243245.39000000013</v>
      </c>
      <c r="D636" s="1">
        <f>'PR-RAS'!E642</f>
        <v>165172.61999999965</v>
      </c>
      <c r="E636" s="1">
        <v>0</v>
      </c>
      <c r="F636" s="1">
        <v>0</v>
      </c>
      <c r="G636" s="2">
        <f t="shared" si="10"/>
        <v>364230.05004999961</v>
      </c>
      <c r="H636" s="2">
        <f t="shared" si="11"/>
        <v>0.77000000048428774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578876.62999999989</v>
      </c>
      <c r="D637" s="1">
        <f>'PR-RAS'!E643</f>
        <v>585314.22</v>
      </c>
      <c r="E637" s="1">
        <v>0</v>
      </c>
      <c r="F637" s="1">
        <v>0</v>
      </c>
      <c r="G637" s="2">
        <f t="shared" si="10"/>
        <v>1112685.2245199999</v>
      </c>
      <c r="H637" s="2">
        <f t="shared" si="11"/>
        <v>0.59000000008381903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335631.23999999976</v>
      </c>
      <c r="D639" s="1">
        <f>'PR-RAS'!E645</f>
        <v>420141.60000000033</v>
      </c>
      <c r="E639" s="1">
        <v>0</v>
      </c>
      <c r="F639" s="1">
        <v>0</v>
      </c>
      <c r="G639" s="2">
        <f t="shared" si="10"/>
        <v>750233.41272000025</v>
      </c>
      <c r="H639" s="2">
        <f t="shared" si="11"/>
        <v>0.63999999943189323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406388.67</v>
      </c>
      <c r="D642" s="1">
        <f>'PR-RAS'!E649</f>
        <v>373830.19</v>
      </c>
      <c r="E642" s="1">
        <v>0</v>
      </c>
      <c r="F642" s="1">
        <v>0</v>
      </c>
      <c r="G642" s="2">
        <f t="shared" si="10"/>
        <v>739745.44105000002</v>
      </c>
      <c r="H642" s="2">
        <f t="shared" si="11"/>
        <v>0.52000000001862645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2217782.11</v>
      </c>
      <c r="D643" s="1">
        <f>'PR-RAS'!E650</f>
        <v>2292140.9</v>
      </c>
      <c r="E643" s="1">
        <v>0</v>
      </c>
      <c r="F643" s="1">
        <v>0</v>
      </c>
      <c r="G643" s="2">
        <f t="shared" si="10"/>
        <v>4366925.0302200001</v>
      </c>
      <c r="H643" s="2">
        <f t="shared" si="11"/>
        <v>0.2099999999627471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2250340.6</v>
      </c>
      <c r="D644" s="1">
        <f>'PR-RAS'!E651</f>
        <v>2233286.59</v>
      </c>
      <c r="E644" s="1">
        <v>0</v>
      </c>
      <c r="F644" s="1">
        <v>0</v>
      </c>
      <c r="G644" s="2">
        <f t="shared" si="10"/>
        <v>4318975.56054</v>
      </c>
      <c r="H644" s="2">
        <f t="shared" si="11"/>
        <v>0.81000000005587935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373830.1799999997</v>
      </c>
      <c r="D645" s="1">
        <f>'PR-RAS'!E652</f>
        <v>432684.5</v>
      </c>
      <c r="E645" s="1">
        <v>0</v>
      </c>
      <c r="F645" s="1">
        <v>0</v>
      </c>
      <c r="G645" s="2">
        <f t="shared" si="10"/>
        <v>798044.27191999985</v>
      </c>
      <c r="H645" s="2">
        <f t="shared" si="11"/>
        <v>0.67999999970197678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7</v>
      </c>
      <c r="E646" s="1">
        <v>0</v>
      </c>
      <c r="F646" s="1">
        <v>0</v>
      </c>
      <c r="G646" s="2">
        <f t="shared" si="10"/>
        <v>14.835000000000001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31</v>
      </c>
      <c r="E647" s="1">
        <v>0</v>
      </c>
      <c r="F647" s="1">
        <v>0</v>
      </c>
      <c r="G647" s="2">
        <f t="shared" si="10"/>
        <v>40.052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7</v>
      </c>
      <c r="E648" s="1">
        <v>0</v>
      </c>
      <c r="F648" s="1">
        <v>0</v>
      </c>
      <c r="G648" s="2">
        <f t="shared" si="10"/>
        <v>14.881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30</v>
      </c>
      <c r="E649" s="1">
        <v>0</v>
      </c>
      <c r="F649" s="1">
        <v>0</v>
      </c>
      <c r="G649" s="2">
        <f t="shared" si="10"/>
        <v>38.880000000000003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128806.96</v>
      </c>
      <c r="D654" s="1">
        <f>'PR-RAS'!E661</f>
        <v>484971.68</v>
      </c>
      <c r="E654" s="1">
        <v>0</v>
      </c>
      <c r="F654" s="1">
        <v>0</v>
      </c>
      <c r="G654" s="2">
        <f t="shared" si="10"/>
        <v>717483.95896000008</v>
      </c>
      <c r="H654" s="2">
        <f t="shared" si="11"/>
        <v>0.36000000000058208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29877.71</v>
      </c>
      <c r="E655" s="1">
        <v>0</v>
      </c>
      <c r="F655" s="1">
        <v>0</v>
      </c>
      <c r="G655" s="2">
        <f t="shared" si="10"/>
        <v>39080.044679999999</v>
      </c>
      <c r="H655" s="2">
        <f t="shared" si="11"/>
        <v>0.29000000000087311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6076.23</v>
      </c>
      <c r="E657" s="1">
        <v>0</v>
      </c>
      <c r="F657" s="1">
        <v>0</v>
      </c>
      <c r="G657" s="2">
        <f t="shared" si="10"/>
        <v>7972.0137599999998</v>
      </c>
      <c r="H657" s="2">
        <f t="shared" si="11"/>
        <v>0.22999999999956344</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49107.44</v>
      </c>
      <c r="D658" s="1">
        <f>'PR-RAS'!E665</f>
        <v>218690.86</v>
      </c>
      <c r="E658" s="1">
        <v>0</v>
      </c>
      <c r="F658" s="1">
        <v>0</v>
      </c>
      <c r="G658" s="2">
        <f t="shared" si="10"/>
        <v>319623.37812000001</v>
      </c>
      <c r="H658" s="2">
        <f t="shared" si="11"/>
        <v>0.58000000001629815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42130.080000000002</v>
      </c>
      <c r="D665" s="1">
        <f>'PR-RAS'!E672</f>
        <v>0</v>
      </c>
      <c r="E665" s="1">
        <v>0</v>
      </c>
      <c r="F665" s="1">
        <v>0</v>
      </c>
      <c r="G665" s="2">
        <f t="shared" si="10"/>
        <v>27974.373120000004</v>
      </c>
      <c r="H665" s="2">
        <f t="shared" si="11"/>
        <v>8.000000000174623E-2</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19772</v>
      </c>
      <c r="E666" s="1">
        <v>0</v>
      </c>
      <c r="F666" s="1">
        <v>0</v>
      </c>
      <c r="G666" s="2">
        <f t="shared" si="10"/>
        <v>26296.760000000002</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1274.1400000000001</v>
      </c>
      <c r="D668" s="1">
        <f>'PR-RAS'!E675</f>
        <v>950.46</v>
      </c>
      <c r="E668" s="1">
        <v>0</v>
      </c>
      <c r="F668" s="1">
        <v>0</v>
      </c>
      <c r="G668" s="2">
        <f t="shared" si="10"/>
        <v>2117.7650200000003</v>
      </c>
      <c r="H668" s="2">
        <f t="shared" si="11"/>
        <v>0.60000000000013642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74482.179999999993</v>
      </c>
      <c r="D703" s="1">
        <f>'PR-RAS'!E710</f>
        <v>93856.46</v>
      </c>
      <c r="E703" s="1">
        <v>0</v>
      </c>
      <c r="F703" s="1">
        <v>0</v>
      </c>
      <c r="G703" s="2">
        <f t="shared" si="10"/>
        <v>184060.96019999997</v>
      </c>
      <c r="H703" s="2">
        <f t="shared" si="11"/>
        <v>0.63999999999941792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1324.31</v>
      </c>
      <c r="D709" s="1">
        <f>'PR-RAS'!E716</f>
        <v>0</v>
      </c>
      <c r="E709" s="1">
        <v>0</v>
      </c>
      <c r="F709" s="1">
        <v>0</v>
      </c>
      <c r="G709" s="2">
        <f t="shared" si="10"/>
        <v>937.61147999999991</v>
      </c>
      <c r="H709" s="2">
        <f t="shared" si="11"/>
        <v>0.30999999999994543</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331.81</v>
      </c>
      <c r="D710" s="1">
        <f>'PR-RAS'!E717</f>
        <v>331.81</v>
      </c>
      <c r="E710" s="1">
        <v>0</v>
      </c>
      <c r="F710" s="1">
        <v>0</v>
      </c>
      <c r="G710" s="2">
        <f t="shared" si="10"/>
        <v>705.75986999999998</v>
      </c>
      <c r="H710" s="2">
        <f t="shared" si="11"/>
        <v>0.37999999999999545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13580.76</v>
      </c>
      <c r="D711" s="1">
        <f>'PR-RAS'!E718</f>
        <v>20583.3</v>
      </c>
      <c r="E711" s="1">
        <v>0</v>
      </c>
      <c r="F711" s="1">
        <v>0</v>
      </c>
      <c r="G711" s="2">
        <f t="shared" si="10"/>
        <v>38870.625599999999</v>
      </c>
      <c r="H711" s="2">
        <f t="shared" si="11"/>
        <v>0.53999999999905413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1128.81</v>
      </c>
      <c r="D713" s="1">
        <f>'PR-RAS'!E720</f>
        <v>1190.5999999999999</v>
      </c>
      <c r="E713" s="1">
        <v>0</v>
      </c>
      <c r="F713" s="1">
        <v>0</v>
      </c>
      <c r="G713" s="2">
        <f t="shared" si="10"/>
        <v>2499.1271199999996</v>
      </c>
      <c r="H713" s="2">
        <f t="shared" si="11"/>
        <v>0.59000000000014552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603.54</v>
      </c>
      <c r="D715" s="1">
        <f>'PR-RAS'!E722</f>
        <v>3452.25</v>
      </c>
      <c r="E715" s="1">
        <v>0</v>
      </c>
      <c r="F715" s="1">
        <v>0</v>
      </c>
      <c r="G715" s="2">
        <f t="shared" si="10"/>
        <v>5360.7405600000002</v>
      </c>
      <c r="H715" s="2">
        <f t="shared" si="11"/>
        <v>0.71000000000003638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9317.43</v>
      </c>
      <c r="D718" s="1">
        <f>'PR-RAS'!E725</f>
        <v>6876.15</v>
      </c>
      <c r="E718" s="1">
        <v>0</v>
      </c>
      <c r="F718" s="1">
        <v>0</v>
      </c>
      <c r="G718" s="2">
        <f t="shared" si="10"/>
        <v>16540.99641</v>
      </c>
      <c r="H718" s="2">
        <f t="shared" si="11"/>
        <v>0.57999999999992724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9338.2199999999993</v>
      </c>
      <c r="E719" s="1">
        <v>0</v>
      </c>
      <c r="F719" s="1">
        <v>0</v>
      </c>
      <c r="G719" s="2">
        <f t="shared" si="10"/>
        <v>13409.683919999998</v>
      </c>
      <c r="H719" s="2">
        <f t="shared" si="11"/>
        <v>0.21999999999934516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11048.8</v>
      </c>
      <c r="D735" s="1">
        <f>'PR-RAS'!E742</f>
        <v>1658.81</v>
      </c>
      <c r="E735" s="1">
        <v>0</v>
      </c>
      <c r="F735" s="1">
        <v>0</v>
      </c>
      <c r="G735" s="2">
        <f t="shared" si="10"/>
        <v>10544.952279999998</v>
      </c>
      <c r="H735" s="2">
        <f t="shared" si="11"/>
        <v>0.39000000000078217</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45692.28</v>
      </c>
      <c r="D809" s="1">
        <f>'PR-RAS'!E816</f>
        <v>69074.899999999994</v>
      </c>
      <c r="E809" s="1">
        <v>0</v>
      </c>
      <c r="F809" s="1">
        <v>0</v>
      </c>
      <c r="G809" s="2">
        <f t="shared" si="10"/>
        <v>148544.40064000001</v>
      </c>
      <c r="H809" s="2">
        <f t="shared" si="11"/>
        <v>0.38000000000465661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72834.91</v>
      </c>
      <c r="D822" s="1">
        <f>'PR-RAS'!E829</f>
        <v>93469.3</v>
      </c>
      <c r="E822" s="1">
        <v>0</v>
      </c>
      <c r="F822" s="1">
        <v>0</v>
      </c>
      <c r="G822" s="2">
        <f t="shared" si="18"/>
        <v>213274.05171</v>
      </c>
      <c r="H822" s="2">
        <f t="shared" si="19"/>
        <v>0.38999999999941792</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6684552.2300000004</v>
      </c>
      <c r="D984" s="6">
        <f>BILANCA!E6</f>
        <v>6690991.5300000012</v>
      </c>
      <c r="E984" s="6">
        <v>0</v>
      </c>
      <c r="F984" s="6">
        <v>0</v>
      </c>
      <c r="G984" s="7">
        <f t="shared" ref="G984:G1241" si="22">B984/1000*C984+B984/500*D984</f>
        <v>20066.535290000003</v>
      </c>
      <c r="H984" s="7">
        <f t="shared" si="19"/>
        <v>0.69999999925494194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5185773.9400000004</v>
      </c>
      <c r="D985" s="1">
        <f>BILANCA!E7</f>
        <v>5261740.9500000011</v>
      </c>
      <c r="E985" s="1">
        <v>0</v>
      </c>
      <c r="F985" s="1">
        <v>0</v>
      </c>
      <c r="G985" s="2">
        <f t="shared" si="22"/>
        <v>31418.511680000007</v>
      </c>
      <c r="H985" s="2">
        <f t="shared" si="19"/>
        <v>0.10999999847263098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953038.69000000006</v>
      </c>
      <c r="D986" s="1">
        <f>BILANCA!E8</f>
        <v>953038.69000000006</v>
      </c>
      <c r="E986" s="1">
        <v>0</v>
      </c>
      <c r="F986" s="1">
        <v>0</v>
      </c>
      <c r="G986" s="2">
        <f t="shared" si="22"/>
        <v>8577.3482100000001</v>
      </c>
      <c r="H986" s="2">
        <f t="shared" si="19"/>
        <v>0.61999999987892807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850417.06</v>
      </c>
      <c r="D987" s="1">
        <f>BILANCA!E9</f>
        <v>850417.06</v>
      </c>
      <c r="E987" s="1">
        <v>0</v>
      </c>
      <c r="F987" s="1">
        <v>0</v>
      </c>
      <c r="G987" s="2">
        <f t="shared" si="22"/>
        <v>10205.004720000001</v>
      </c>
      <c r="H987" s="2">
        <f t="shared" si="19"/>
        <v>0.12000000011175871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178111.22</v>
      </c>
      <c r="D988" s="1">
        <f>BILANCA!E10</f>
        <v>178111.22</v>
      </c>
      <c r="E988" s="1">
        <v>0</v>
      </c>
      <c r="F988" s="1">
        <v>0</v>
      </c>
      <c r="G988" s="2">
        <f t="shared" si="22"/>
        <v>2671.6683000000003</v>
      </c>
      <c r="H988" s="2">
        <f t="shared" si="19"/>
        <v>0.44000000000232831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75489.59</v>
      </c>
      <c r="D989" s="1">
        <f>BILANCA!E11</f>
        <v>75489.59</v>
      </c>
      <c r="E989" s="1">
        <v>0</v>
      </c>
      <c r="F989" s="1">
        <v>0</v>
      </c>
      <c r="G989" s="2">
        <f t="shared" si="22"/>
        <v>1358.8126200000002</v>
      </c>
      <c r="H989" s="2">
        <f t="shared" si="19"/>
        <v>0.82000000000698492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4164834.46</v>
      </c>
      <c r="D990" s="1">
        <f>BILANCA!E12</f>
        <v>4174377.4800000004</v>
      </c>
      <c r="E990" s="1">
        <v>0</v>
      </c>
      <c r="F990" s="1">
        <v>0</v>
      </c>
      <c r="G990" s="2">
        <f t="shared" si="22"/>
        <v>87595.125940000013</v>
      </c>
      <c r="H990" s="2">
        <f t="shared" si="19"/>
        <v>0.94000000040978193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4064990.29</v>
      </c>
      <c r="D991" s="1">
        <f>BILANCA!E13</f>
        <v>4079485.0100000007</v>
      </c>
      <c r="E991" s="1">
        <v>0</v>
      </c>
      <c r="F991" s="1">
        <v>0</v>
      </c>
      <c r="G991" s="2">
        <f t="shared" si="22"/>
        <v>97791.682480000018</v>
      </c>
      <c r="H991" s="2">
        <f t="shared" si="19"/>
        <v>0.30000000074505806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9755.1299999999992</v>
      </c>
      <c r="D992" s="1">
        <f>BILANCA!E14</f>
        <v>9755.1299999999992</v>
      </c>
      <c r="E992" s="1">
        <v>0</v>
      </c>
      <c r="F992" s="1">
        <v>0</v>
      </c>
      <c r="G992" s="2">
        <f t="shared" si="22"/>
        <v>263.38851</v>
      </c>
      <c r="H992" s="2">
        <f t="shared" si="19"/>
        <v>0.25999999999839929</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145703.25</v>
      </c>
      <c r="D993" s="1">
        <f>BILANCA!E15</f>
        <v>145703.25</v>
      </c>
      <c r="E993" s="1">
        <v>0</v>
      </c>
      <c r="F993" s="1">
        <v>0</v>
      </c>
      <c r="G993" s="2">
        <f t="shared" si="22"/>
        <v>4371.0974999999999</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2009905.78</v>
      </c>
      <c r="D994" s="1">
        <f>BILANCA!E16</f>
        <v>2015597.08</v>
      </c>
      <c r="E994" s="1">
        <v>0</v>
      </c>
      <c r="F994" s="1">
        <v>0</v>
      </c>
      <c r="G994" s="2">
        <f t="shared" si="22"/>
        <v>66452.099340000001</v>
      </c>
      <c r="H994" s="2">
        <f t="shared" si="19"/>
        <v>0.30000000004656613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2965270.09</v>
      </c>
      <c r="D995" s="1">
        <f>BILANCA!E17</f>
        <v>3109503.93</v>
      </c>
      <c r="E995" s="1">
        <v>0</v>
      </c>
      <c r="F995" s="1">
        <v>0</v>
      </c>
      <c r="G995" s="2">
        <f t="shared" si="22"/>
        <v>110211.33540000001</v>
      </c>
      <c r="H995" s="2">
        <f t="shared" si="19"/>
        <v>0.15999999968335032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1065643.96</v>
      </c>
      <c r="D996" s="1">
        <f>BILANCA!E18</f>
        <v>1201074.3799999999</v>
      </c>
      <c r="E996" s="1">
        <v>0</v>
      </c>
      <c r="F996" s="1">
        <v>0</v>
      </c>
      <c r="G996" s="2">
        <f t="shared" si="22"/>
        <v>45081.305359999998</v>
      </c>
      <c r="H996" s="2">
        <f t="shared" si="19"/>
        <v>0.41999999992549419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78873.649999999994</v>
      </c>
      <c r="D997" s="1">
        <f>BILANCA!E19</f>
        <v>72579.52999999997</v>
      </c>
      <c r="E997" s="1">
        <v>0</v>
      </c>
      <c r="F997" s="1">
        <v>0</v>
      </c>
      <c r="G997" s="2">
        <f t="shared" si="22"/>
        <v>3136.4579399999993</v>
      </c>
      <c r="H997" s="2">
        <f t="shared" si="19"/>
        <v>0.82000000003608875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95993.67</v>
      </c>
      <c r="D998" s="1">
        <f>BILANCA!E20</f>
        <v>101614.96</v>
      </c>
      <c r="E998" s="1">
        <v>0</v>
      </c>
      <c r="F998" s="1">
        <v>0</v>
      </c>
      <c r="G998" s="2">
        <f t="shared" si="22"/>
        <v>4488.3538499999995</v>
      </c>
      <c r="H998" s="2">
        <f t="shared" si="19"/>
        <v>0.36999999999534339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7135.06</v>
      </c>
      <c r="D999" s="1">
        <f>BILANCA!E21</f>
        <v>7135.07</v>
      </c>
      <c r="E999" s="1">
        <v>0</v>
      </c>
      <c r="F999" s="1">
        <v>0</v>
      </c>
      <c r="G999" s="2">
        <f t="shared" si="22"/>
        <v>342.48320000000001</v>
      </c>
      <c r="H999" s="2">
        <f t="shared" si="19"/>
        <v>0.13000000000010914</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111278.46</v>
      </c>
      <c r="D1000" s="1">
        <f>BILANCA!E22</f>
        <v>114171.21</v>
      </c>
      <c r="E1000" s="1">
        <v>0</v>
      </c>
      <c r="F1000" s="1">
        <v>0</v>
      </c>
      <c r="G1000" s="2">
        <f t="shared" si="22"/>
        <v>5773.5549600000004</v>
      </c>
      <c r="H1000" s="2">
        <f t="shared" si="19"/>
        <v>0.67000000001280569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24135.439999999999</v>
      </c>
      <c r="D1004" s="1">
        <f>BILANCA!E26</f>
        <v>26213.61</v>
      </c>
      <c r="E1004" s="1">
        <v>0</v>
      </c>
      <c r="F1004" s="1">
        <v>0</v>
      </c>
      <c r="G1004" s="2">
        <f t="shared" si="22"/>
        <v>1607.8158600000002</v>
      </c>
      <c r="H1004" s="2">
        <f t="shared" si="19"/>
        <v>0.82999999999810825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159668.98000000001</v>
      </c>
      <c r="D1006" s="1">
        <f>BILANCA!E28</f>
        <v>176555.32</v>
      </c>
      <c r="E1006" s="1">
        <v>0</v>
      </c>
      <c r="F1006" s="1">
        <v>0</v>
      </c>
      <c r="G1006" s="2">
        <f t="shared" si="22"/>
        <v>11793.931259999999</v>
      </c>
      <c r="H1006" s="2">
        <f t="shared" si="19"/>
        <v>0.33999999999650754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19396.319999999996</v>
      </c>
      <c r="D1007" s="1">
        <f>BILANCA!E29</f>
        <v>21041.649999999994</v>
      </c>
      <c r="E1007" s="1">
        <v>0</v>
      </c>
      <c r="F1007" s="1">
        <v>0</v>
      </c>
      <c r="G1007" s="2">
        <f t="shared" si="22"/>
        <v>1475.5108799999996</v>
      </c>
      <c r="H1007" s="2">
        <f t="shared" si="19"/>
        <v>0.67000000000189175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45497.84</v>
      </c>
      <c r="D1008" s="1">
        <f>BILANCA!E30</f>
        <v>54097.84</v>
      </c>
      <c r="E1008" s="1">
        <v>0</v>
      </c>
      <c r="F1008" s="1">
        <v>0</v>
      </c>
      <c r="G1008" s="2">
        <f t="shared" si="22"/>
        <v>3842.3379999999997</v>
      </c>
      <c r="H1008" s="2">
        <f t="shared" si="19"/>
        <v>0.32000000000698492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26101.52</v>
      </c>
      <c r="D1012" s="1">
        <f>BILANCA!E34</f>
        <v>33056.19</v>
      </c>
      <c r="E1012" s="1">
        <v>0</v>
      </c>
      <c r="F1012" s="1">
        <v>0</v>
      </c>
      <c r="G1012" s="2">
        <f t="shared" si="22"/>
        <v>2674.2031000000002</v>
      </c>
      <c r="H1012" s="2">
        <f t="shared" si="19"/>
        <v>0.67000000000189175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723.14</v>
      </c>
      <c r="D1013" s="1">
        <f>BILANCA!E35</f>
        <v>647.46</v>
      </c>
      <c r="E1013" s="1">
        <v>0</v>
      </c>
      <c r="F1013" s="1">
        <v>0</v>
      </c>
      <c r="G1013" s="2">
        <f t="shared" si="22"/>
        <v>60.541799999999995</v>
      </c>
      <c r="H1013" s="2">
        <f t="shared" si="19"/>
        <v>0.60000000000002274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723.14</v>
      </c>
      <c r="D1014" s="1">
        <f>BILANCA!E36</f>
        <v>806.78</v>
      </c>
      <c r="E1014" s="1">
        <v>0</v>
      </c>
      <c r="F1014" s="1">
        <v>0</v>
      </c>
      <c r="G1014" s="2">
        <f t="shared" si="22"/>
        <v>72.437699999999992</v>
      </c>
      <c r="H1014" s="2">
        <f t="shared" si="19"/>
        <v>0.36000000000001364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159.32</v>
      </c>
      <c r="E1018" s="1">
        <v>0</v>
      </c>
      <c r="F1018" s="1">
        <v>0</v>
      </c>
      <c r="G1018" s="2">
        <f t="shared" si="22"/>
        <v>11.1524</v>
      </c>
      <c r="H1018" s="2">
        <f t="shared" si="19"/>
        <v>0.31999999999999318</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851.06</v>
      </c>
      <c r="D1023" s="1">
        <f>BILANCA!E45</f>
        <v>623.83000000000015</v>
      </c>
      <c r="E1023" s="1">
        <v>0</v>
      </c>
      <c r="F1023" s="1">
        <v>0</v>
      </c>
      <c r="G1023" s="2">
        <f t="shared" si="22"/>
        <v>83.948800000000006</v>
      </c>
      <c r="H1023" s="2">
        <f t="shared" si="19"/>
        <v>0.22999999999979082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2632.56</v>
      </c>
      <c r="D1025" s="1">
        <f>BILANCA!E47</f>
        <v>2632.55</v>
      </c>
      <c r="E1025" s="1">
        <v>0</v>
      </c>
      <c r="F1025" s="1">
        <v>0</v>
      </c>
      <c r="G1025" s="2">
        <f t="shared" si="22"/>
        <v>331.70172000000002</v>
      </c>
      <c r="H1025" s="2">
        <f t="shared" si="19"/>
        <v>0.88999999999987267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1781.5</v>
      </c>
      <c r="D1028" s="1">
        <f>BILANCA!E50</f>
        <v>2008.72</v>
      </c>
      <c r="E1028" s="1">
        <v>0</v>
      </c>
      <c r="F1028" s="1">
        <v>0</v>
      </c>
      <c r="G1028" s="2">
        <f t="shared" si="22"/>
        <v>260.95229999999998</v>
      </c>
      <c r="H1028" s="2">
        <f t="shared" si="19"/>
        <v>0.77999999999997272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80460.72</v>
      </c>
      <c r="D1032" s="1">
        <f>BILANCA!E54</f>
        <v>83330.350000000006</v>
      </c>
      <c r="E1032" s="1">
        <v>0</v>
      </c>
      <c r="F1032" s="1">
        <v>0</v>
      </c>
      <c r="G1032" s="2">
        <f t="shared" si="22"/>
        <v>12108.94958</v>
      </c>
      <c r="H1032" s="2">
        <f t="shared" si="19"/>
        <v>0.63000000000465661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80460.72</v>
      </c>
      <c r="D1033" s="1">
        <f>BILANCA!E55</f>
        <v>83330.350000000006</v>
      </c>
      <c r="E1033" s="1">
        <v>0</v>
      </c>
      <c r="F1033" s="1">
        <v>0</v>
      </c>
      <c r="G1033" s="2">
        <f t="shared" si="22"/>
        <v>12356.071000000002</v>
      </c>
      <c r="H1033" s="2">
        <f t="shared" si="19"/>
        <v>0.63000000000465661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67900.789999999994</v>
      </c>
      <c r="D1034" s="1">
        <f>BILANCA!E56</f>
        <v>134324.78</v>
      </c>
      <c r="E1034" s="1">
        <v>0</v>
      </c>
      <c r="F1034" s="1">
        <v>0</v>
      </c>
      <c r="G1034" s="2">
        <f t="shared" si="22"/>
        <v>17164.067849999999</v>
      </c>
      <c r="H1034" s="2">
        <f t="shared" si="19"/>
        <v>0.430000000007567</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67900.789999999994</v>
      </c>
      <c r="D1035" s="1">
        <f>BILANCA!E57</f>
        <v>134324.78</v>
      </c>
      <c r="E1035" s="1">
        <v>0</v>
      </c>
      <c r="F1035" s="1">
        <v>0</v>
      </c>
      <c r="G1035" s="2">
        <f t="shared" si="22"/>
        <v>17500.618199999997</v>
      </c>
      <c r="H1035" s="2">
        <f t="shared" si="19"/>
        <v>0.430000000007567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1498778.2899999998</v>
      </c>
      <c r="D1046" s="1">
        <f>BILANCA!E68</f>
        <v>1429250.5799999998</v>
      </c>
      <c r="E1046" s="1">
        <v>0</v>
      </c>
      <c r="F1046" s="1">
        <v>0</v>
      </c>
      <c r="G1046" s="2">
        <f t="shared" si="22"/>
        <v>274508.60534999997</v>
      </c>
      <c r="H1046" s="2">
        <f t="shared" si="19"/>
        <v>0.7099999999627471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374336.01</v>
      </c>
      <c r="D1047" s="1">
        <f>BILANCA!E69</f>
        <v>432684.51</v>
      </c>
      <c r="E1047" s="1">
        <v>0</v>
      </c>
      <c r="F1047" s="1">
        <v>0</v>
      </c>
      <c r="G1047" s="2">
        <f t="shared" si="22"/>
        <v>79341.121920000005</v>
      </c>
      <c r="H1047" s="2">
        <f t="shared" si="19"/>
        <v>0.5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373830.19</v>
      </c>
      <c r="D1048" s="1">
        <f>BILANCA!E70</f>
        <v>432674.16000000003</v>
      </c>
      <c r="E1048" s="1">
        <v>0</v>
      </c>
      <c r="F1048" s="1">
        <v>0</v>
      </c>
      <c r="G1048" s="2">
        <f t="shared" si="22"/>
        <v>80546.60315000001</v>
      </c>
      <c r="H1048" s="2">
        <f t="shared" si="19"/>
        <v>0.3500000000349246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373830.19</v>
      </c>
      <c r="D1050" s="1">
        <f>BILANCA!E72</f>
        <v>432354.32</v>
      </c>
      <c r="E1050" s="1">
        <v>0</v>
      </c>
      <c r="F1050" s="1">
        <v>0</v>
      </c>
      <c r="G1050" s="2">
        <f t="shared" si="22"/>
        <v>82982.101610000012</v>
      </c>
      <c r="H1050" s="2">
        <f t="shared" si="19"/>
        <v>0.51000000000931323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319.83999999999997</v>
      </c>
      <c r="E1052" s="1">
        <v>0</v>
      </c>
      <c r="F1052" s="1">
        <v>0</v>
      </c>
      <c r="G1052" s="2">
        <f t="shared" si="22"/>
        <v>44.137920000000001</v>
      </c>
      <c r="H1052" s="2">
        <f t="shared" si="19"/>
        <v>0.16000000000002501</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505.82</v>
      </c>
      <c r="D1054" s="1">
        <f>BILANCA!E76</f>
        <v>10.35</v>
      </c>
      <c r="E1054" s="1">
        <v>0</v>
      </c>
      <c r="F1054" s="1">
        <v>0</v>
      </c>
      <c r="G1054" s="2">
        <f t="shared" si="22"/>
        <v>37.382919999999999</v>
      </c>
      <c r="H1054" s="2">
        <f t="shared" si="19"/>
        <v>0.53000000000000647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792171.93</v>
      </c>
      <c r="D1112" s="1">
        <f>BILANCA!E134</f>
        <v>792171.93</v>
      </c>
      <c r="E1112" s="1">
        <v>0</v>
      </c>
      <c r="F1112" s="1">
        <v>0</v>
      </c>
      <c r="G1112" s="2">
        <f t="shared" si="22"/>
        <v>306570.53691000002</v>
      </c>
      <c r="H1112" s="2">
        <f t="shared" si="23"/>
        <v>0.13999999989755452</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792171.93</v>
      </c>
      <c r="D1113" s="1">
        <f>BILANCA!E135</f>
        <v>792171.93</v>
      </c>
      <c r="E1113" s="1">
        <v>0</v>
      </c>
      <c r="F1113" s="1">
        <v>0</v>
      </c>
      <c r="G1113" s="2">
        <f t="shared" si="22"/>
        <v>308947.0527</v>
      </c>
      <c r="H1113" s="2">
        <f t="shared" si="23"/>
        <v>0.13999999989755452</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792171.93</v>
      </c>
      <c r="D1116" s="1">
        <f>BILANCA!E138</f>
        <v>792171.93</v>
      </c>
      <c r="E1116" s="1">
        <v>0</v>
      </c>
      <c r="F1116" s="1">
        <v>0</v>
      </c>
      <c r="G1116" s="2">
        <f t="shared" si="22"/>
        <v>316076.60007000004</v>
      </c>
      <c r="H1116" s="2">
        <f t="shared" si="23"/>
        <v>0.13999999989755452</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240358.65999999997</v>
      </c>
      <c r="D1124" s="1">
        <f>BILANCA!E146</f>
        <v>168360.56</v>
      </c>
      <c r="E1124" s="1">
        <v>0</v>
      </c>
      <c r="F1124" s="1">
        <v>0</v>
      </c>
      <c r="G1124" s="2">
        <f t="shared" si="22"/>
        <v>81368.248979999989</v>
      </c>
      <c r="H1124" s="2">
        <f t="shared" si="23"/>
        <v>0.78000000002793968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24144.81</v>
      </c>
      <c r="D1125" s="1">
        <f>BILANCA!E147</f>
        <v>21486.98</v>
      </c>
      <c r="E1125" s="1">
        <v>0</v>
      </c>
      <c r="F1125" s="1">
        <v>0</v>
      </c>
      <c r="G1125" s="2">
        <f t="shared" si="22"/>
        <v>9530.8653400000003</v>
      </c>
      <c r="H1125" s="2">
        <f t="shared" si="23"/>
        <v>0.20999999999912689</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164887.82999999999</v>
      </c>
      <c r="D1136" s="1">
        <f>BILANCA!E158</f>
        <v>80214.559999999998</v>
      </c>
      <c r="E1136" s="1">
        <v>0</v>
      </c>
      <c r="F1136" s="1">
        <v>0</v>
      </c>
      <c r="G1136" s="2">
        <f t="shared" si="22"/>
        <v>49773.49334999999</v>
      </c>
      <c r="H1136" s="2">
        <f t="shared" si="23"/>
        <v>0.61000000001513399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70853.34</v>
      </c>
      <c r="D1137" s="1">
        <f>BILANCA!E159</f>
        <v>86186.33</v>
      </c>
      <c r="E1137" s="1">
        <v>0</v>
      </c>
      <c r="F1137" s="1">
        <v>0</v>
      </c>
      <c r="G1137" s="2">
        <f t="shared" si="22"/>
        <v>37456.804000000004</v>
      </c>
      <c r="H1137" s="2">
        <f t="shared" si="23"/>
        <v>0.66999999999825377</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1124.57</v>
      </c>
      <c r="D1140" s="1">
        <f>BILANCA!E162</f>
        <v>1124.58</v>
      </c>
      <c r="E1140" s="1">
        <v>0</v>
      </c>
      <c r="F1140" s="1">
        <v>0</v>
      </c>
      <c r="G1140" s="2">
        <f t="shared" si="22"/>
        <v>529.67561000000001</v>
      </c>
      <c r="H1140" s="2">
        <f t="shared" si="23"/>
        <v>0.85000000000013642</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20651.89</v>
      </c>
      <c r="D1141" s="1">
        <f>BILANCA!E163</f>
        <v>20651.89</v>
      </c>
      <c r="E1141" s="1">
        <v>0</v>
      </c>
      <c r="F1141" s="1">
        <v>0</v>
      </c>
      <c r="G1141" s="2">
        <f t="shared" si="22"/>
        <v>9788.9958599999991</v>
      </c>
      <c r="H1141" s="2">
        <f t="shared" si="23"/>
        <v>0.22000000000116415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62321.719999999994</v>
      </c>
      <c r="D1142" s="1">
        <f>BILANCA!E164</f>
        <v>1478.45</v>
      </c>
      <c r="E1142" s="1">
        <v>0</v>
      </c>
      <c r="F1142" s="1">
        <v>0</v>
      </c>
      <c r="G1142" s="2">
        <f t="shared" si="22"/>
        <v>10379.300579999999</v>
      </c>
      <c r="H1142" s="2">
        <f t="shared" si="23"/>
        <v>0.73000000000615728</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60843.27</v>
      </c>
      <c r="D1143" s="1">
        <f>BILANCA!E165</f>
        <v>0</v>
      </c>
      <c r="E1143" s="1">
        <v>0</v>
      </c>
      <c r="F1143" s="1">
        <v>0</v>
      </c>
      <c r="G1143" s="2">
        <f t="shared" si="22"/>
        <v>9734.9231999999993</v>
      </c>
      <c r="H1143" s="2">
        <f t="shared" si="23"/>
        <v>0.26999999999679858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1478.45</v>
      </c>
      <c r="D1144" s="1">
        <f>BILANCA!E166</f>
        <v>1478.45</v>
      </c>
      <c r="E1144" s="1">
        <v>0</v>
      </c>
      <c r="F1144" s="1">
        <v>0</v>
      </c>
      <c r="G1144" s="2">
        <f t="shared" si="22"/>
        <v>714.09135000000003</v>
      </c>
      <c r="H1144" s="2">
        <f t="shared" si="23"/>
        <v>0.90000000000009095</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29589.97</v>
      </c>
      <c r="D1148" s="1">
        <f>BILANCA!E170</f>
        <v>34555.129999999997</v>
      </c>
      <c r="E1148" s="1">
        <v>0</v>
      </c>
      <c r="F1148" s="1">
        <v>0</v>
      </c>
      <c r="G1148" s="2">
        <f t="shared" si="22"/>
        <v>16285.537950000002</v>
      </c>
      <c r="H1148" s="2">
        <f t="shared" si="23"/>
        <v>0.1599999999962165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29589.97</v>
      </c>
      <c r="D1151" s="1">
        <f>BILANCA!E173</f>
        <v>34555.129999999997</v>
      </c>
      <c r="E1151" s="1">
        <v>0</v>
      </c>
      <c r="F1151" s="1">
        <v>0</v>
      </c>
      <c r="G1151" s="2">
        <f t="shared" si="22"/>
        <v>16581.638640000001</v>
      </c>
      <c r="H1151" s="2">
        <f t="shared" si="23"/>
        <v>0.1599999999962165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6684552.2300000004</v>
      </c>
      <c r="D1152" s="1">
        <f>BILANCA!E175</f>
        <v>6690991.5300000003</v>
      </c>
      <c r="E1152" s="1">
        <v>0</v>
      </c>
      <c r="F1152" s="1">
        <v>0</v>
      </c>
      <c r="G1152" s="2">
        <f t="shared" si="22"/>
        <v>3391244.4640100002</v>
      </c>
      <c r="H1152" s="2">
        <f t="shared" si="23"/>
        <v>0.70000000018626451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503742.1</v>
      </c>
      <c r="D1153" s="1">
        <f>BILANCA!E176</f>
        <v>379639.47</v>
      </c>
      <c r="E1153" s="1">
        <v>0</v>
      </c>
      <c r="F1153" s="1">
        <v>0</v>
      </c>
      <c r="G1153" s="2">
        <f t="shared" si="22"/>
        <v>214713.57680000001</v>
      </c>
      <c r="H1153" s="2">
        <f t="shared" si="23"/>
        <v>0.56999999994877726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59847</v>
      </c>
      <c r="D1154" s="1">
        <f>BILANCA!E177</f>
        <v>78882.42</v>
      </c>
      <c r="E1154" s="1">
        <v>0</v>
      </c>
      <c r="F1154" s="1">
        <v>0</v>
      </c>
      <c r="G1154" s="2">
        <f t="shared" si="22"/>
        <v>37211.624640000002</v>
      </c>
      <c r="H1154" s="2">
        <f t="shared" si="23"/>
        <v>0.41999999999825377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36716.699999999997</v>
      </c>
      <c r="D1155" s="1">
        <f>BILANCA!E178</f>
        <v>33041.980000000003</v>
      </c>
      <c r="E1155" s="1">
        <v>0</v>
      </c>
      <c r="F1155" s="1">
        <v>0</v>
      </c>
      <c r="G1155" s="2">
        <f t="shared" si="22"/>
        <v>17681.713519999998</v>
      </c>
      <c r="H1155" s="2">
        <f t="shared" si="23"/>
        <v>0.31999999999970896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17593.91</v>
      </c>
      <c r="D1156" s="1">
        <f>BILANCA!E179</f>
        <v>24119.68</v>
      </c>
      <c r="E1156" s="1">
        <v>0</v>
      </c>
      <c r="F1156" s="1">
        <v>0</v>
      </c>
      <c r="G1156" s="2">
        <f t="shared" si="22"/>
        <v>11389.155709999999</v>
      </c>
      <c r="H1156" s="2">
        <f t="shared" si="23"/>
        <v>0.40999999999985448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71.430000000000007</v>
      </c>
      <c r="D1157" s="1">
        <f>BILANCA!E180</f>
        <v>55.85</v>
      </c>
      <c r="E1157" s="1">
        <v>0</v>
      </c>
      <c r="F1157" s="1">
        <v>0</v>
      </c>
      <c r="G1157" s="2">
        <f t="shared" si="22"/>
        <v>31.864620000000002</v>
      </c>
      <c r="H1157" s="2">
        <f t="shared" si="23"/>
        <v>0.5800000000000054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71.430000000000007</v>
      </c>
      <c r="D1160" s="1">
        <f>BILANCA!E183</f>
        <v>55.85</v>
      </c>
      <c r="E1160" s="1">
        <v>0</v>
      </c>
      <c r="F1160" s="1">
        <v>0</v>
      </c>
      <c r="G1160" s="2">
        <f t="shared" si="22"/>
        <v>32.414010000000005</v>
      </c>
      <c r="H1160" s="2">
        <f t="shared" si="23"/>
        <v>0.5800000000000054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1102.3599999999999</v>
      </c>
      <c r="D1163" s="1">
        <f>BILANCA!E186</f>
        <v>2284.8000000000002</v>
      </c>
      <c r="E1163" s="1">
        <v>0</v>
      </c>
      <c r="F1163" s="1">
        <v>0</v>
      </c>
      <c r="G1163" s="2">
        <f t="shared" si="22"/>
        <v>1020.9528</v>
      </c>
      <c r="H1163" s="2">
        <f t="shared" si="23"/>
        <v>0.55999999999971806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19380.11</v>
      </c>
      <c r="E1164" s="1">
        <v>0</v>
      </c>
      <c r="F1164" s="1">
        <v>0</v>
      </c>
      <c r="G1164" s="2">
        <f t="shared" si="22"/>
        <v>7015.5998200000004</v>
      </c>
      <c r="H1164" s="2">
        <f t="shared" si="23"/>
        <v>0.11000000000058208</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4362.6000000000004</v>
      </c>
      <c r="D1165" s="1">
        <f>BILANCA!E188</f>
        <v>0</v>
      </c>
      <c r="E1165" s="1">
        <v>0</v>
      </c>
      <c r="F1165" s="1">
        <v>0</v>
      </c>
      <c r="G1165" s="2">
        <f t="shared" si="22"/>
        <v>793.9932</v>
      </c>
      <c r="H1165" s="2">
        <f t="shared" si="23"/>
        <v>0.3999999999996362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550.79999999999995</v>
      </c>
      <c r="D1166" s="1">
        <f>BILANCA!E189</f>
        <v>0</v>
      </c>
      <c r="E1166" s="1">
        <v>0</v>
      </c>
      <c r="F1166" s="1">
        <v>0</v>
      </c>
      <c r="G1166" s="2">
        <f t="shared" si="22"/>
        <v>100.79639999999999</v>
      </c>
      <c r="H1166" s="2">
        <f t="shared" si="23"/>
        <v>0.20000000000004547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443344.3</v>
      </c>
      <c r="D1183" s="1">
        <f>BILANCA!E206</f>
        <v>300757.05</v>
      </c>
      <c r="E1183" s="1">
        <v>0</v>
      </c>
      <c r="F1183" s="1">
        <v>0</v>
      </c>
      <c r="G1183" s="2">
        <f t="shared" si="22"/>
        <v>208971.68</v>
      </c>
      <c r="H1183" s="2">
        <f t="shared" si="23"/>
        <v>0.34999999997671694</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443344.3</v>
      </c>
      <c r="D1184" s="1">
        <f>BILANCA!E207</f>
        <v>300757.05</v>
      </c>
      <c r="E1184" s="1">
        <v>0</v>
      </c>
      <c r="F1184" s="1">
        <v>0</v>
      </c>
      <c r="G1184" s="2">
        <f t="shared" si="22"/>
        <v>210016.53840000002</v>
      </c>
      <c r="H1184" s="2">
        <f t="shared" si="23"/>
        <v>0.34999999997671694</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317391.51</v>
      </c>
      <c r="D1185" s="1">
        <f>BILANCA!E208</f>
        <v>280982.51</v>
      </c>
      <c r="E1185" s="1">
        <v>0</v>
      </c>
      <c r="F1185" s="1">
        <v>0</v>
      </c>
      <c r="G1185" s="2">
        <f t="shared" si="22"/>
        <v>177630.01906000002</v>
      </c>
      <c r="H1185" s="2">
        <f t="shared" si="23"/>
        <v>0.97999999998137355</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106178.25</v>
      </c>
      <c r="D1187" s="1">
        <f>BILANCA!E210</f>
        <v>0</v>
      </c>
      <c r="E1187" s="1">
        <v>0</v>
      </c>
      <c r="F1187" s="1">
        <v>0</v>
      </c>
      <c r="G1187" s="2">
        <f t="shared" si="22"/>
        <v>21660.362999999998</v>
      </c>
      <c r="H1187" s="2">
        <f t="shared" si="23"/>
        <v>0.25</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19774.54</v>
      </c>
      <c r="D1194" s="1">
        <f>BILANCA!E217</f>
        <v>19774.54</v>
      </c>
      <c r="E1194" s="1">
        <v>0</v>
      </c>
      <c r="F1194" s="1">
        <v>0</v>
      </c>
      <c r="G1194" s="2">
        <f t="shared" si="22"/>
        <v>12517.283820000001</v>
      </c>
      <c r="H1194" s="2">
        <f t="shared" si="23"/>
        <v>0.91999999999825377</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6180810.1300000008</v>
      </c>
      <c r="D1214" s="1">
        <f>BILANCA!E237</f>
        <v>6311352.0600000005</v>
      </c>
      <c r="E1214" s="1">
        <v>0</v>
      </c>
      <c r="F1214" s="1">
        <v>0</v>
      </c>
      <c r="G1214" s="2">
        <f t="shared" si="22"/>
        <v>4343611.7917500008</v>
      </c>
      <c r="H1214" s="2">
        <f t="shared" si="23"/>
        <v>0.19000000134110451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5534352.9900000002</v>
      </c>
      <c r="D1215" s="1">
        <f>BILANCA!E238</f>
        <v>5673761.04</v>
      </c>
      <c r="E1215" s="1">
        <v>0</v>
      </c>
      <c r="F1215" s="1">
        <v>0</v>
      </c>
      <c r="G1215" s="2">
        <f t="shared" si="22"/>
        <v>3916595.0162400003</v>
      </c>
      <c r="H1215" s="2">
        <f t="shared" si="23"/>
        <v>4.9999999813735485E-2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5978025.4699999997</v>
      </c>
      <c r="D1216" s="1">
        <f>BILANCA!E239</f>
        <v>5987568.4900000002</v>
      </c>
      <c r="E1216" s="1">
        <v>0</v>
      </c>
      <c r="F1216" s="1">
        <v>0</v>
      </c>
      <c r="G1216" s="2">
        <f t="shared" si="22"/>
        <v>4183086.8508500005</v>
      </c>
      <c r="H1216" s="2">
        <f t="shared" si="23"/>
        <v>0.9599999999627471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5136069.22</v>
      </c>
      <c r="D1217" s="1">
        <f>BILANCA!E240</f>
        <v>5145612.24</v>
      </c>
      <c r="E1217" s="1">
        <v>0</v>
      </c>
      <c r="F1217" s="1">
        <v>0</v>
      </c>
      <c r="G1217" s="2">
        <f t="shared" si="22"/>
        <v>3609986.7258000001</v>
      </c>
      <c r="H1217" s="2">
        <f t="shared" si="23"/>
        <v>0.4599999999627471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841956.25</v>
      </c>
      <c r="D1218" s="1">
        <f>BILANCA!E241</f>
        <v>841956.25</v>
      </c>
      <c r="E1218" s="1">
        <v>0</v>
      </c>
      <c r="F1218" s="1">
        <v>0</v>
      </c>
      <c r="G1218" s="2">
        <f t="shared" si="22"/>
        <v>593579.15625</v>
      </c>
      <c r="H1218" s="2">
        <f t="shared" si="23"/>
        <v>0.5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443672.48</v>
      </c>
      <c r="D1219" s="1">
        <f>BILANCA!E242</f>
        <v>313807.45</v>
      </c>
      <c r="E1219" s="1">
        <v>0</v>
      </c>
      <c r="F1219" s="1">
        <v>0</v>
      </c>
      <c r="G1219" s="2">
        <f t="shared" si="22"/>
        <v>252823.82167999999</v>
      </c>
      <c r="H1219" s="2">
        <f t="shared" si="23"/>
        <v>0.92999999999301508</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443672.48</v>
      </c>
      <c r="D1220" s="1">
        <f>BILANCA!E243</f>
        <v>313807.45</v>
      </c>
      <c r="E1220" s="1">
        <v>0</v>
      </c>
      <c r="F1220" s="1">
        <v>0</v>
      </c>
      <c r="G1220" s="2">
        <f t="shared" si="22"/>
        <v>253895.10905999999</v>
      </c>
      <c r="H1220" s="2">
        <f t="shared" si="23"/>
        <v>0.92999999999301508</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335631.23999999976</v>
      </c>
      <c r="D1222" s="1">
        <f>BILANCA!E245</f>
        <v>420141.60000000009</v>
      </c>
      <c r="E1222" s="1">
        <v>0</v>
      </c>
      <c r="F1222" s="1">
        <v>0</v>
      </c>
      <c r="G1222" s="2">
        <f t="shared" si="22"/>
        <v>281043.55115999997</v>
      </c>
      <c r="H1222" s="2">
        <f t="shared" si="23"/>
        <v>0.63999999966472387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2432431.0699999998</v>
      </c>
      <c r="D1223" s="1">
        <f>BILANCA!E246</f>
        <v>2682953.79</v>
      </c>
      <c r="E1223" s="1">
        <v>0</v>
      </c>
      <c r="F1223" s="1">
        <v>0</v>
      </c>
      <c r="G1223" s="2">
        <f t="shared" si="22"/>
        <v>1871601.2760000001</v>
      </c>
      <c r="H1223" s="2">
        <f t="shared" si="23"/>
        <v>0.27999999979510903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1609444.7</v>
      </c>
      <c r="D1224" s="1">
        <f>BILANCA!E247</f>
        <v>2450384.7799999998</v>
      </c>
      <c r="E1224" s="1">
        <v>0</v>
      </c>
      <c r="F1224" s="1">
        <v>0</v>
      </c>
      <c r="G1224" s="2">
        <f t="shared" si="22"/>
        <v>1568961.6366599998</v>
      </c>
      <c r="H1224" s="2">
        <f t="shared" si="23"/>
        <v>0.5200000002514571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822986.37</v>
      </c>
      <c r="D1226" s="1">
        <f>BILANCA!E249</f>
        <v>232569.01</v>
      </c>
      <c r="E1226" s="1">
        <v>0</v>
      </c>
      <c r="F1226" s="1">
        <v>0</v>
      </c>
      <c r="G1226" s="2">
        <f t="shared" si="22"/>
        <v>313014.22677000001</v>
      </c>
      <c r="H1226" s="2">
        <f t="shared" si="23"/>
        <v>0.38000000000465661</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2096799.83</v>
      </c>
      <c r="D1227" s="1">
        <f>BILANCA!E250</f>
        <v>2262812.19</v>
      </c>
      <c r="E1227" s="1">
        <v>0</v>
      </c>
      <c r="F1227" s="1">
        <v>0</v>
      </c>
      <c r="G1227" s="2">
        <f t="shared" si="22"/>
        <v>1615871.5072399999</v>
      </c>
      <c r="H1227" s="2">
        <f t="shared" si="23"/>
        <v>0.35999999986961484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2096799.83</v>
      </c>
      <c r="D1229" s="1">
        <f>BILANCA!E252</f>
        <v>2262812.19</v>
      </c>
      <c r="E1229" s="1">
        <v>0</v>
      </c>
      <c r="F1229" s="1">
        <v>0</v>
      </c>
      <c r="G1229" s="2">
        <f t="shared" si="22"/>
        <v>1629116.3556599999</v>
      </c>
      <c r="H1229" s="2">
        <f t="shared" si="23"/>
        <v>0.35999999986961484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248504.18</v>
      </c>
      <c r="D1232" s="1">
        <f>BILANCA!E255</f>
        <v>217449.42</v>
      </c>
      <c r="E1232" s="1">
        <v>0</v>
      </c>
      <c r="F1232" s="1">
        <v>0</v>
      </c>
      <c r="G1232" s="2">
        <f t="shared" si="22"/>
        <v>170167.35198000001</v>
      </c>
      <c r="H1232" s="2">
        <f t="shared" si="23"/>
        <v>0.60000000000582077</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62321.72</v>
      </c>
      <c r="D1233" s="1">
        <f>BILANCA!E256</f>
        <v>0</v>
      </c>
      <c r="E1233" s="1">
        <v>0</v>
      </c>
      <c r="F1233" s="1">
        <v>0</v>
      </c>
      <c r="G1233" s="2">
        <f t="shared" si="22"/>
        <v>15580.43</v>
      </c>
      <c r="H1233" s="2">
        <f t="shared" si="23"/>
        <v>0.27999999999883585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2297457.59</v>
      </c>
      <c r="D1236" s="1">
        <f>BILANCA!E259</f>
        <v>2393457.59</v>
      </c>
      <c r="E1236" s="1">
        <v>0</v>
      </c>
      <c r="F1236" s="1">
        <v>0</v>
      </c>
      <c r="G1236" s="2">
        <f t="shared" si="22"/>
        <v>1792346.3108099999</v>
      </c>
      <c r="H1236" s="2">
        <f t="shared" si="23"/>
        <v>0.82000000029802322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2297457.59</v>
      </c>
      <c r="D1237" s="1">
        <f>BILANCA!E260</f>
        <v>2393457.59</v>
      </c>
      <c r="E1237" s="1">
        <v>0</v>
      </c>
      <c r="F1237" s="1">
        <v>0</v>
      </c>
      <c r="G1237" s="2">
        <f t="shared" si="22"/>
        <v>1799430.68358</v>
      </c>
      <c r="H1237" s="2">
        <f t="shared" si="23"/>
        <v>0.82000000029802322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261010.55</v>
      </c>
      <c r="D1240" s="1">
        <f>BILANCA!E264</f>
        <v>174604.07</v>
      </c>
      <c r="E1240" s="1">
        <v>0</v>
      </c>
      <c r="F1240" s="1">
        <v>0</v>
      </c>
      <c r="G1240" s="2">
        <f t="shared" si="22"/>
        <v>156826.20332999999</v>
      </c>
      <c r="H1240" s="2">
        <f t="shared" si="23"/>
        <v>0.52000000001862645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14408.38</v>
      </c>
      <c r="E1241" s="1">
        <v>0</v>
      </c>
      <c r="F1241" s="1">
        <v>0</v>
      </c>
      <c r="G1241" s="2">
        <f t="shared" si="22"/>
        <v>7434.72408</v>
      </c>
      <c r="H1241" s="2">
        <f t="shared" si="23"/>
        <v>0.37999999999919964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62321.72</v>
      </c>
      <c r="D1242" s="1">
        <f>BILANCA!E266</f>
        <v>1478.45</v>
      </c>
      <c r="E1242" s="1">
        <v>0</v>
      </c>
      <c r="F1242" s="1">
        <v>0</v>
      </c>
      <c r="G1242" s="2">
        <f t="shared" ref="G1242:G1479" si="24">B1242/1000*C1242+B1242/500*D1242</f>
        <v>16907.16258</v>
      </c>
      <c r="H1242" s="2">
        <f t="shared" si="23"/>
        <v>0.72999999999888132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59847</v>
      </c>
      <c r="D1263" s="1">
        <f>BILANCA!E287</f>
        <v>78882.42</v>
      </c>
      <c r="E1263" s="1">
        <v>0</v>
      </c>
      <c r="F1263" s="1">
        <v>0</v>
      </c>
      <c r="G1263" s="2">
        <f t="shared" si="24"/>
        <v>60931.315199999997</v>
      </c>
      <c r="H1263" s="2">
        <f t="shared" si="23"/>
        <v>0.41999999999825377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550.79999999999995</v>
      </c>
      <c r="D1265" s="1">
        <f>BILANCA!E289</f>
        <v>0</v>
      </c>
      <c r="E1265" s="1">
        <v>0</v>
      </c>
      <c r="F1265" s="1">
        <v>0</v>
      </c>
      <c r="G1265" s="2">
        <f t="shared" si="24"/>
        <v>155.32559999999998</v>
      </c>
      <c r="H1265" s="2">
        <f t="shared" si="23"/>
        <v>0.20000000000004547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443344.3</v>
      </c>
      <c r="D1270" s="1">
        <f>BILANCA!E294</f>
        <v>300757.05</v>
      </c>
      <c r="E1270" s="1">
        <v>0</v>
      </c>
      <c r="F1270" s="1">
        <v>0</v>
      </c>
      <c r="G1270" s="2">
        <f t="shared" si="24"/>
        <v>299874.36079999997</v>
      </c>
      <c r="H1270" s="2">
        <f t="shared" si="23"/>
        <v>0.34999999997671694</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330593.78000000003</v>
      </c>
      <c r="D1299" s="6">
        <f>'RAS-funkcijski'!E5</f>
        <v>355847.19</v>
      </c>
      <c r="E1299" s="6">
        <v>0</v>
      </c>
      <c r="F1299" s="6">
        <v>0</v>
      </c>
      <c r="G1299" s="7">
        <f t="shared" si="24"/>
        <v>1042.2881600000001</v>
      </c>
      <c r="H1299" s="7">
        <f t="shared" si="23"/>
        <v>0.40999999997438863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154785.04999999999</v>
      </c>
      <c r="D1300" s="1">
        <f>'RAS-funkcijski'!E6</f>
        <v>171540.36000000002</v>
      </c>
      <c r="E1300" s="1">
        <v>0</v>
      </c>
      <c r="F1300" s="1">
        <v>0</v>
      </c>
      <c r="G1300" s="2">
        <f t="shared" si="24"/>
        <v>995.73154</v>
      </c>
      <c r="H1300" s="2">
        <f t="shared" si="23"/>
        <v>0.41000000000349246</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153114.15</v>
      </c>
      <c r="D1301" s="1">
        <f>'RAS-funkcijski'!E7</f>
        <v>167692.47</v>
      </c>
      <c r="E1301" s="1">
        <v>0</v>
      </c>
      <c r="F1301" s="1">
        <v>0</v>
      </c>
      <c r="G1301" s="2">
        <f t="shared" si="24"/>
        <v>1465.4972699999998</v>
      </c>
      <c r="H1301" s="2">
        <f t="shared" si="23"/>
        <v>0.61999999999534339</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1670.9</v>
      </c>
      <c r="D1302" s="1">
        <f>'RAS-funkcijski'!E8</f>
        <v>3847.89</v>
      </c>
      <c r="E1302" s="1">
        <v>0</v>
      </c>
      <c r="F1302" s="1">
        <v>0</v>
      </c>
      <c r="G1302" s="2">
        <f t="shared" si="24"/>
        <v>37.466720000000002</v>
      </c>
      <c r="H1302" s="2">
        <f t="shared" si="23"/>
        <v>0.21000000000003638</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175808.73</v>
      </c>
      <c r="D1307" s="1">
        <f>'RAS-funkcijski'!E13</f>
        <v>184306.83</v>
      </c>
      <c r="E1307" s="1">
        <v>0</v>
      </c>
      <c r="F1307" s="1">
        <v>0</v>
      </c>
      <c r="G1307" s="2">
        <f t="shared" si="24"/>
        <v>4899.8015099999993</v>
      </c>
      <c r="H1307" s="2">
        <f t="shared" si="23"/>
        <v>0.44000000000232831</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175808.73</v>
      </c>
      <c r="D1310" s="1">
        <f>'RAS-funkcijski'!E16</f>
        <v>184306.83</v>
      </c>
      <c r="E1310" s="1">
        <v>0</v>
      </c>
      <c r="F1310" s="1">
        <v>0</v>
      </c>
      <c r="G1310" s="2">
        <f t="shared" si="24"/>
        <v>6533.0686800000003</v>
      </c>
      <c r="H1310" s="2">
        <f t="shared" si="23"/>
        <v>0.44000000000232831</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18593.14</v>
      </c>
      <c r="D1322" s="1">
        <f>'RAS-funkcijski'!E28</f>
        <v>18669.64</v>
      </c>
      <c r="E1322" s="1">
        <v>0</v>
      </c>
      <c r="F1322" s="1">
        <v>0</v>
      </c>
      <c r="G1322" s="2">
        <f t="shared" si="24"/>
        <v>1342.37808</v>
      </c>
      <c r="H1322" s="2">
        <f t="shared" si="23"/>
        <v>0.5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18593.14</v>
      </c>
      <c r="D1324" s="1">
        <f>'RAS-funkcijski'!E30</f>
        <v>18669.64</v>
      </c>
      <c r="E1324" s="1">
        <v>0</v>
      </c>
      <c r="F1324" s="1">
        <v>0</v>
      </c>
      <c r="G1324" s="2">
        <f t="shared" si="24"/>
        <v>1454.2429199999999</v>
      </c>
      <c r="H1324" s="2">
        <f t="shared" si="23"/>
        <v>0.5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70149.42</v>
      </c>
      <c r="D1329" s="1">
        <f>'RAS-funkcijski'!E35</f>
        <v>63904.39</v>
      </c>
      <c r="E1329" s="1">
        <v>0</v>
      </c>
      <c r="F1329" s="1">
        <v>0</v>
      </c>
      <c r="G1329" s="2">
        <f t="shared" si="24"/>
        <v>6136.7042000000001</v>
      </c>
      <c r="H1329" s="2">
        <f t="shared" si="23"/>
        <v>0.80999999999767169</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53004.12</v>
      </c>
      <c r="D1333" s="1">
        <f>'RAS-funkcijski'!E39</f>
        <v>46200</v>
      </c>
      <c r="E1333" s="1">
        <v>0</v>
      </c>
      <c r="F1333" s="1">
        <v>0</v>
      </c>
      <c r="G1333" s="2">
        <f t="shared" si="24"/>
        <v>5089.1442000000006</v>
      </c>
      <c r="H1333" s="2">
        <f t="shared" si="23"/>
        <v>0.12000000000261934</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53004.12</v>
      </c>
      <c r="D1334" s="1">
        <f>'RAS-funkcijski'!E40</f>
        <v>46200</v>
      </c>
      <c r="E1334" s="1">
        <v>0</v>
      </c>
      <c r="F1334" s="1">
        <v>0</v>
      </c>
      <c r="G1334" s="2">
        <f t="shared" si="24"/>
        <v>5234.5483199999999</v>
      </c>
      <c r="H1334" s="2">
        <f t="shared" si="23"/>
        <v>0.12000000000261934</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17145.3</v>
      </c>
      <c r="D1337" s="1">
        <f>'RAS-funkcijski'!E43</f>
        <v>17704.39</v>
      </c>
      <c r="E1337" s="1">
        <v>0</v>
      </c>
      <c r="F1337" s="1">
        <v>0</v>
      </c>
      <c r="G1337" s="2">
        <f t="shared" si="24"/>
        <v>2049.6091200000001</v>
      </c>
      <c r="H1337" s="2">
        <f t="shared" si="23"/>
        <v>0.68999999999869033</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17145.3</v>
      </c>
      <c r="D1342" s="1">
        <f>'RAS-funkcijski'!E48</f>
        <v>17704.39</v>
      </c>
      <c r="E1342" s="1">
        <v>0</v>
      </c>
      <c r="F1342" s="1">
        <v>0</v>
      </c>
      <c r="G1342" s="2">
        <f t="shared" si="24"/>
        <v>2312.3795199999995</v>
      </c>
      <c r="H1342" s="2">
        <f t="shared" si="27"/>
        <v>0.68999999999869033</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7139.71</v>
      </c>
      <c r="D1369" s="1">
        <f>'RAS-funkcijski'!E75</f>
        <v>8764.6299999999992</v>
      </c>
      <c r="E1369" s="1">
        <v>0</v>
      </c>
      <c r="F1369" s="1">
        <v>0</v>
      </c>
      <c r="G1369" s="2">
        <f t="shared" si="24"/>
        <v>1751.4968699999997</v>
      </c>
      <c r="H1369" s="2">
        <f t="shared" si="27"/>
        <v>0.66000000000076398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7139.71</v>
      </c>
      <c r="D1370" s="1">
        <f>'RAS-funkcijski'!E76</f>
        <v>8764.6299999999992</v>
      </c>
      <c r="E1370" s="1">
        <v>0</v>
      </c>
      <c r="F1370" s="1">
        <v>0</v>
      </c>
      <c r="G1370" s="2">
        <f t="shared" si="24"/>
        <v>1776.1658399999997</v>
      </c>
      <c r="H1370" s="2">
        <f t="shared" si="27"/>
        <v>0.66000000000076398</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161476.04999999999</v>
      </c>
      <c r="D1376" s="1">
        <f>'RAS-funkcijski'!E82</f>
        <v>468781.85000000003</v>
      </c>
      <c r="E1376" s="1">
        <v>0</v>
      </c>
      <c r="F1376" s="1">
        <v>0</v>
      </c>
      <c r="G1376" s="2">
        <f t="shared" si="24"/>
        <v>85725.1005</v>
      </c>
      <c r="H1376" s="2">
        <f t="shared" si="27"/>
        <v>0.19999999995343387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149393.39000000001</v>
      </c>
      <c r="D1378" s="1">
        <f>'RAS-funkcijski'!E84</f>
        <v>433175.32</v>
      </c>
      <c r="E1378" s="1">
        <v>0</v>
      </c>
      <c r="F1378" s="1">
        <v>0</v>
      </c>
      <c r="G1378" s="2">
        <f t="shared" si="24"/>
        <v>81259.522400000002</v>
      </c>
      <c r="H1378" s="2">
        <f t="shared" si="27"/>
        <v>0.71000000002095476</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627.54999999999995</v>
      </c>
      <c r="D1379" s="1">
        <f>'RAS-funkcijski'!E85</f>
        <v>664.15</v>
      </c>
      <c r="E1379" s="1">
        <v>0</v>
      </c>
      <c r="F1379" s="1">
        <v>0</v>
      </c>
      <c r="G1379" s="2">
        <f t="shared" si="24"/>
        <v>158.42384999999999</v>
      </c>
      <c r="H1379" s="2">
        <f t="shared" si="27"/>
        <v>0.60000000000002274</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11455.11</v>
      </c>
      <c r="D1380" s="1">
        <f>'RAS-funkcijski'!E86</f>
        <v>34942.379999999997</v>
      </c>
      <c r="E1380" s="1">
        <v>0</v>
      </c>
      <c r="F1380" s="1">
        <v>0</v>
      </c>
      <c r="G1380" s="2">
        <f t="shared" si="24"/>
        <v>6669.8693399999993</v>
      </c>
      <c r="H1380" s="2">
        <f t="shared" si="27"/>
        <v>0.48999999999796273</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62575.37</v>
      </c>
      <c r="D1401" s="1">
        <f>'RAS-funkcijski'!E107</f>
        <v>40050</v>
      </c>
      <c r="E1401" s="1">
        <v>0</v>
      </c>
      <c r="F1401" s="1">
        <v>0</v>
      </c>
      <c r="G1401" s="2">
        <f t="shared" si="24"/>
        <v>14695.563109999999</v>
      </c>
      <c r="H1401" s="2">
        <f t="shared" si="27"/>
        <v>0.37000000000261934</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57930.07</v>
      </c>
      <c r="D1402" s="1">
        <f>'RAS-funkcijski'!E108</f>
        <v>28350</v>
      </c>
      <c r="E1402" s="1">
        <v>0</v>
      </c>
      <c r="F1402" s="1">
        <v>0</v>
      </c>
      <c r="G1402" s="2">
        <f t="shared" si="24"/>
        <v>11921.52728</v>
      </c>
      <c r="H1402" s="2">
        <f t="shared" si="27"/>
        <v>6.9999999999708962E-2</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4645.3</v>
      </c>
      <c r="D1407" s="1">
        <f>'RAS-funkcijski'!E113</f>
        <v>11700</v>
      </c>
      <c r="E1407" s="1">
        <v>0</v>
      </c>
      <c r="F1407" s="1">
        <v>0</v>
      </c>
      <c r="G1407" s="2">
        <f t="shared" si="24"/>
        <v>3056.9376999999999</v>
      </c>
      <c r="H1407" s="2">
        <f t="shared" si="27"/>
        <v>0.3000000000001819</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638433.77</v>
      </c>
      <c r="D1408" s="1">
        <f>'RAS-funkcijski'!E114</f>
        <v>569402.53</v>
      </c>
      <c r="E1408" s="1">
        <v>0</v>
      </c>
      <c r="F1408" s="1">
        <v>0</v>
      </c>
      <c r="G1408" s="2">
        <f t="shared" si="24"/>
        <v>195496.27130000002</v>
      </c>
      <c r="H1408" s="2">
        <f t="shared" si="27"/>
        <v>0.69999999995343387</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626966.52</v>
      </c>
      <c r="D1409" s="1">
        <f>'RAS-funkcijski'!E115</f>
        <v>569402.53</v>
      </c>
      <c r="E1409" s="1">
        <v>0</v>
      </c>
      <c r="F1409" s="1">
        <v>0</v>
      </c>
      <c r="G1409" s="2">
        <f t="shared" si="24"/>
        <v>196000.64538</v>
      </c>
      <c r="H1409" s="2">
        <f t="shared" si="27"/>
        <v>0.94999999995343387</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619604.66</v>
      </c>
      <c r="D1410" s="1">
        <f>'RAS-funkcijski'!E116</f>
        <v>560108.4</v>
      </c>
      <c r="E1410" s="1">
        <v>0</v>
      </c>
      <c r="F1410" s="1">
        <v>0</v>
      </c>
      <c r="G1410" s="2">
        <f t="shared" si="24"/>
        <v>194860.00352000003</v>
      </c>
      <c r="H1410" s="2">
        <f t="shared" si="27"/>
        <v>0.73999999999068677</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7361.86</v>
      </c>
      <c r="D1411" s="1">
        <f>'RAS-funkcijski'!E117</f>
        <v>9294.1299999999992</v>
      </c>
      <c r="E1411" s="1">
        <v>0</v>
      </c>
      <c r="F1411" s="1">
        <v>0</v>
      </c>
      <c r="G1411" s="2">
        <f t="shared" si="24"/>
        <v>2932.3635599999998</v>
      </c>
      <c r="H1411" s="2">
        <f t="shared" si="27"/>
        <v>0.26999999999952706</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1327.23</v>
      </c>
      <c r="D1415" s="1">
        <f>'RAS-funkcijski'!E121</f>
        <v>0</v>
      </c>
      <c r="E1415" s="1">
        <v>0</v>
      </c>
      <c r="F1415" s="1">
        <v>0</v>
      </c>
      <c r="G1415" s="2">
        <f t="shared" si="24"/>
        <v>155.28591</v>
      </c>
      <c r="H1415" s="2">
        <f t="shared" si="27"/>
        <v>0.23000000000001819</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10140.02</v>
      </c>
      <c r="D1416" s="1">
        <f>'RAS-funkcijski'!E122</f>
        <v>0</v>
      </c>
      <c r="E1416" s="1">
        <v>0</v>
      </c>
      <c r="F1416" s="1">
        <v>0</v>
      </c>
      <c r="G1416" s="2">
        <f t="shared" si="24"/>
        <v>1196.5223599999999</v>
      </c>
      <c r="H1416" s="2">
        <f t="shared" si="27"/>
        <v>2.0000000000436557E-2</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10140.02</v>
      </c>
      <c r="D1418" s="1">
        <f>'RAS-funkcijski'!E124</f>
        <v>0</v>
      </c>
      <c r="E1418" s="1">
        <v>0</v>
      </c>
      <c r="F1418" s="1">
        <v>0</v>
      </c>
      <c r="G1418" s="2">
        <f t="shared" si="24"/>
        <v>1216.8024</v>
      </c>
      <c r="H1418" s="2">
        <f t="shared" si="27"/>
        <v>2.0000000000436557E-2</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13010.99</v>
      </c>
      <c r="D1423" s="1">
        <f>'RAS-funkcijski'!E129</f>
        <v>39807.9</v>
      </c>
      <c r="E1423" s="1">
        <v>0</v>
      </c>
      <c r="F1423" s="1">
        <v>0</v>
      </c>
      <c r="G1423" s="2">
        <f t="shared" si="24"/>
        <v>11578.348750000001</v>
      </c>
      <c r="H1423" s="2">
        <f t="shared" si="27"/>
        <v>0.10999999999876309</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6370.69</v>
      </c>
      <c r="D1429" s="1">
        <f>'RAS-funkcijski'!E135</f>
        <v>22660.36</v>
      </c>
      <c r="E1429" s="1">
        <v>0</v>
      </c>
      <c r="F1429" s="1">
        <v>0</v>
      </c>
      <c r="G1429" s="2">
        <f t="shared" si="24"/>
        <v>6771.5747099999999</v>
      </c>
      <c r="H1429" s="2">
        <f t="shared" si="27"/>
        <v>0.67000000000098225</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6640.3</v>
      </c>
      <c r="D1432" s="1">
        <f>'RAS-funkcijski'!E138</f>
        <v>17147.54</v>
      </c>
      <c r="E1432" s="1">
        <v>0</v>
      </c>
      <c r="F1432" s="1">
        <v>0</v>
      </c>
      <c r="G1432" s="2">
        <f t="shared" si="24"/>
        <v>5485.3409200000006</v>
      </c>
      <c r="H1432" s="2">
        <f t="shared" si="27"/>
        <v>0.75999999999930878</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1301972.2300000002</v>
      </c>
      <c r="D1435" s="13">
        <f>'RAS-funkcijski'!E141</f>
        <v>1565228.13</v>
      </c>
      <c r="E1435" s="13">
        <v>0</v>
      </c>
      <c r="F1435" s="13">
        <v>0</v>
      </c>
      <c r="G1435" s="14">
        <f t="shared" si="24"/>
        <v>607242.70313000004</v>
      </c>
      <c r="H1435" s="14">
        <f t="shared" si="27"/>
        <v>0.36000000010244548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1365.89</v>
      </c>
      <c r="D1436" s="6">
        <f>'P-VRIO'!E5</f>
        <v>0</v>
      </c>
      <c r="E1436" s="6">
        <v>0</v>
      </c>
      <c r="F1436" s="6">
        <v>0</v>
      </c>
      <c r="G1436" s="7">
        <f t="shared" si="24"/>
        <v>1.36589</v>
      </c>
      <c r="H1436" s="7">
        <f t="shared" si="27"/>
        <v>0.10999999999989996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1365.89</v>
      </c>
      <c r="D1453" s="1">
        <f>'P-VRIO'!E22</f>
        <v>0</v>
      </c>
      <c r="E1453" s="1">
        <v>0</v>
      </c>
      <c r="F1453" s="1">
        <v>0</v>
      </c>
      <c r="G1453" s="2">
        <f t="shared" si="24"/>
        <v>24.586020000000001</v>
      </c>
      <c r="H1453" s="2">
        <f t="shared" si="27"/>
        <v>0.10999999999989996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1365.89</v>
      </c>
      <c r="D1454" s="1">
        <f>'P-VRIO'!E23</f>
        <v>0</v>
      </c>
      <c r="E1454" s="1">
        <v>0</v>
      </c>
      <c r="F1454" s="1">
        <v>0</v>
      </c>
      <c r="G1454" s="2">
        <f t="shared" si="24"/>
        <v>25.951910000000002</v>
      </c>
      <c r="H1454" s="2">
        <f t="shared" si="27"/>
        <v>0.10999999999989996</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1365.89</v>
      </c>
      <c r="D1456" s="1">
        <f>'P-VRIO'!E25</f>
        <v>0</v>
      </c>
      <c r="E1456" s="1">
        <v>0</v>
      </c>
      <c r="F1456" s="1">
        <v>0</v>
      </c>
      <c r="G1456" s="2">
        <f t="shared" si="24"/>
        <v>28.683690000000002</v>
      </c>
      <c r="H1456" s="2">
        <f t="shared" si="27"/>
        <v>0.10999999999989996</v>
      </c>
      <c r="I1456" s="10">
        <f t="shared" si="30"/>
        <v>3.1552058999971306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503307.68</v>
      </c>
      <c r="D1480" s="6"/>
      <c r="E1480" s="6">
        <v>0</v>
      </c>
      <c r="F1480" s="6">
        <v>0</v>
      </c>
      <c r="G1480" s="7">
        <f t="shared" ref="G1480:G1580" si="34">B1480/1000*C1480</f>
        <v>503.30768</v>
      </c>
      <c r="H1480" s="7">
        <f t="shared" ref="H1480:H1580" si="35">ABS(C1480-ROUND(C1480,0))</f>
        <v>0.32000000000698492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1936703.6400000001</v>
      </c>
      <c r="D1481" s="1">
        <v>0</v>
      </c>
      <c r="E1481" s="1">
        <v>0</v>
      </c>
      <c r="F1481" s="1">
        <v>0</v>
      </c>
      <c r="G1481" s="2">
        <f t="shared" si="34"/>
        <v>3873.4072800000004</v>
      </c>
      <c r="H1481" s="2">
        <f t="shared" si="35"/>
        <v>0.35999999986961484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1578336.57</v>
      </c>
      <c r="D1483" s="1">
        <v>0</v>
      </c>
      <c r="E1483" s="1">
        <v>0</v>
      </c>
      <c r="F1483" s="1">
        <v>0</v>
      </c>
      <c r="G1483" s="2">
        <f t="shared" si="34"/>
        <v>6313.3462800000007</v>
      </c>
      <c r="H1483" s="2">
        <f t="shared" si="35"/>
        <v>0.42999999993480742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615460.48</v>
      </c>
      <c r="D1484" s="1">
        <v>0</v>
      </c>
      <c r="E1484" s="1">
        <v>0</v>
      </c>
      <c r="F1484" s="1">
        <v>0</v>
      </c>
      <c r="G1484" s="2">
        <f t="shared" si="34"/>
        <v>3077.3024</v>
      </c>
      <c r="H1484" s="2">
        <f t="shared" si="35"/>
        <v>0.47999999998137355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495668.59</v>
      </c>
      <c r="D1485" s="1">
        <v>0</v>
      </c>
      <c r="E1485" s="1">
        <v>0</v>
      </c>
      <c r="F1485" s="1">
        <v>0</v>
      </c>
      <c r="G1485" s="2">
        <f t="shared" si="34"/>
        <v>2974.0115400000004</v>
      </c>
      <c r="H1485" s="2">
        <f t="shared" si="35"/>
        <v>0.40999999997438863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5242.28</v>
      </c>
      <c r="D1486" s="1">
        <v>0</v>
      </c>
      <c r="E1486" s="1">
        <v>0</v>
      </c>
      <c r="F1486" s="1">
        <v>0</v>
      </c>
      <c r="G1486" s="2">
        <f t="shared" si="34"/>
        <v>36.695959999999999</v>
      </c>
      <c r="H1486" s="2">
        <f t="shared" si="35"/>
        <v>0.27999999999974534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144340.4</v>
      </c>
      <c r="D1489" s="1">
        <v>0</v>
      </c>
      <c r="E1489" s="1">
        <v>0</v>
      </c>
      <c r="F1489" s="1">
        <v>0</v>
      </c>
      <c r="G1489" s="2">
        <f t="shared" si="34"/>
        <v>1443.404</v>
      </c>
      <c r="H1489" s="2">
        <f t="shared" si="35"/>
        <v>0.39999999999417923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1554.56</v>
      </c>
      <c r="D1490" s="1">
        <v>0</v>
      </c>
      <c r="E1490" s="1">
        <v>0</v>
      </c>
      <c r="F1490" s="1">
        <v>0</v>
      </c>
      <c r="G1490" s="2">
        <f t="shared" si="34"/>
        <v>17.100159999999999</v>
      </c>
      <c r="H1490" s="2">
        <f t="shared" si="35"/>
        <v>0.44000000000005457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316070.26</v>
      </c>
      <c r="D1491" s="1">
        <v>0</v>
      </c>
      <c r="E1491" s="1">
        <v>0</v>
      </c>
      <c r="F1491" s="1">
        <v>0</v>
      </c>
      <c r="G1491" s="2">
        <f t="shared" si="34"/>
        <v>3792.84312</v>
      </c>
      <c r="H1491" s="2">
        <f t="shared" si="35"/>
        <v>0.26000000000931323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358367.07</v>
      </c>
      <c r="D1492" s="1">
        <v>0</v>
      </c>
      <c r="E1492" s="1">
        <v>0</v>
      </c>
      <c r="F1492" s="1">
        <v>0</v>
      </c>
      <c r="G1492" s="2">
        <f t="shared" si="34"/>
        <v>4658.7719099999995</v>
      </c>
      <c r="H1492" s="2">
        <f t="shared" si="35"/>
        <v>7.0000000006984919E-2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2060371.8500000003</v>
      </c>
      <c r="D1499" s="1">
        <v>0</v>
      </c>
      <c r="E1499" s="1">
        <v>0</v>
      </c>
      <c r="F1499" s="1">
        <v>0</v>
      </c>
      <c r="G1499" s="2">
        <f t="shared" si="34"/>
        <v>41207.437000000005</v>
      </c>
      <c r="H1499" s="2">
        <f t="shared" si="35"/>
        <v>0.1499999996740371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1559417.5300000003</v>
      </c>
      <c r="D1501" s="1">
        <v>0</v>
      </c>
      <c r="E1501" s="1">
        <v>0</v>
      </c>
      <c r="F1501" s="1">
        <v>0</v>
      </c>
      <c r="G1501" s="2">
        <f t="shared" si="34"/>
        <v>34307.185660000003</v>
      </c>
      <c r="H1501" s="2">
        <f t="shared" si="35"/>
        <v>0.46999999973922968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619251.92000000004</v>
      </c>
      <c r="D1502" s="1">
        <v>0</v>
      </c>
      <c r="E1502" s="1">
        <v>0</v>
      </c>
      <c r="F1502" s="1">
        <v>0</v>
      </c>
      <c r="G1502" s="2">
        <f t="shared" si="34"/>
        <v>14242.794160000001</v>
      </c>
      <c r="H1502" s="2">
        <f t="shared" si="35"/>
        <v>7.9999999958090484E-2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490008.49</v>
      </c>
      <c r="D1503" s="1">
        <v>0</v>
      </c>
      <c r="E1503" s="1">
        <v>0</v>
      </c>
      <c r="F1503" s="1">
        <v>0</v>
      </c>
      <c r="G1503" s="2">
        <f t="shared" si="34"/>
        <v>11760.20376</v>
      </c>
      <c r="H1503" s="2">
        <f t="shared" si="35"/>
        <v>0.48999999999068677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5257.86</v>
      </c>
      <c r="D1504" s="1">
        <v>0</v>
      </c>
      <c r="E1504" s="1">
        <v>0</v>
      </c>
      <c r="F1504" s="1">
        <v>0</v>
      </c>
      <c r="G1504" s="2">
        <f t="shared" si="34"/>
        <v>131.44649999999999</v>
      </c>
      <c r="H1504" s="2">
        <f t="shared" si="35"/>
        <v>0.14000000000032742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143157.96</v>
      </c>
      <c r="D1507" s="1">
        <v>0</v>
      </c>
      <c r="E1507" s="1">
        <v>0</v>
      </c>
      <c r="F1507" s="1">
        <v>0</v>
      </c>
      <c r="G1507" s="2">
        <f t="shared" si="34"/>
        <v>4008.4228800000001</v>
      </c>
      <c r="H1507" s="2">
        <f t="shared" si="35"/>
        <v>4.0000000008149073E-2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1554.56</v>
      </c>
      <c r="D1508" s="1">
        <v>0</v>
      </c>
      <c r="E1508" s="1">
        <v>0</v>
      </c>
      <c r="F1508" s="1">
        <v>0</v>
      </c>
      <c r="G1508" s="2">
        <f t="shared" si="34"/>
        <v>45.082239999999999</v>
      </c>
      <c r="H1508" s="2">
        <f t="shared" si="35"/>
        <v>0.44000000000005457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300186.74</v>
      </c>
      <c r="D1509" s="1">
        <v>0</v>
      </c>
      <c r="E1509" s="1">
        <v>0</v>
      </c>
      <c r="F1509" s="1">
        <v>0</v>
      </c>
      <c r="G1509" s="2">
        <f t="shared" si="34"/>
        <v>9005.6021999999994</v>
      </c>
      <c r="H1509" s="2">
        <f t="shared" si="35"/>
        <v>0.26000000000931323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358367.07</v>
      </c>
      <c r="D1510" s="1">
        <v>0</v>
      </c>
      <c r="E1510" s="1">
        <v>0</v>
      </c>
      <c r="F1510" s="1">
        <v>0</v>
      </c>
      <c r="G1510" s="2">
        <f t="shared" si="34"/>
        <v>11109.37917</v>
      </c>
      <c r="H1510" s="2">
        <f t="shared" si="35"/>
        <v>7.0000000006984919E-2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142587.25</v>
      </c>
      <c r="D1511" s="1">
        <v>0</v>
      </c>
      <c r="E1511" s="1">
        <v>0</v>
      </c>
      <c r="F1511" s="1">
        <v>0</v>
      </c>
      <c r="G1511" s="2">
        <f t="shared" si="34"/>
        <v>4562.7920000000004</v>
      </c>
      <c r="H1511" s="2">
        <f t="shared" si="35"/>
        <v>0.25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142587.25</v>
      </c>
      <c r="D1515" s="1">
        <v>0</v>
      </c>
      <c r="E1515" s="1">
        <v>0</v>
      </c>
      <c r="F1515" s="1">
        <v>0</v>
      </c>
      <c r="G1515" s="2">
        <f t="shared" si="34"/>
        <v>5133.1409999999996</v>
      </c>
      <c r="H1515" s="2">
        <f t="shared" si="35"/>
        <v>0.25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379639.47</v>
      </c>
      <c r="D1517" s="1">
        <v>0</v>
      </c>
      <c r="E1517" s="1">
        <v>0</v>
      </c>
      <c r="F1517" s="1">
        <v>0</v>
      </c>
      <c r="G1517" s="2">
        <f t="shared" si="34"/>
        <v>14426.299859999999</v>
      </c>
      <c r="H1517" s="2">
        <f t="shared" si="35"/>
        <v>0.46999999997206032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38294.58</v>
      </c>
      <c r="D1518" s="1">
        <v>0</v>
      </c>
      <c r="E1518" s="1">
        <v>0</v>
      </c>
      <c r="F1518" s="1">
        <v>0</v>
      </c>
      <c r="G1518" s="2">
        <f t="shared" si="34"/>
        <v>1493.4886200000001</v>
      </c>
      <c r="H1518" s="2">
        <f t="shared" si="35"/>
        <v>0.41999999999825377</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37930.120000000003</v>
      </c>
      <c r="D1524" s="1">
        <v>0</v>
      </c>
      <c r="E1524" s="1">
        <v>0</v>
      </c>
      <c r="F1524" s="1">
        <v>0</v>
      </c>
      <c r="G1524" s="2">
        <f t="shared" si="34"/>
        <v>1706.8554000000001</v>
      </c>
      <c r="H1524" s="2">
        <f t="shared" si="35"/>
        <v>0.12000000000261934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24.93</v>
      </c>
      <c r="D1525" s="1">
        <v>0</v>
      </c>
      <c r="E1525" s="1">
        <v>0</v>
      </c>
      <c r="F1525" s="1">
        <v>0</v>
      </c>
      <c r="G1525" s="2">
        <f t="shared" si="34"/>
        <v>1.1467799999999999</v>
      </c>
      <c r="H1525" s="2">
        <f t="shared" si="35"/>
        <v>7.0000000000000284E-2</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24.93</v>
      </c>
      <c r="D1526" s="1">
        <v>0</v>
      </c>
      <c r="E1526" s="1">
        <v>0</v>
      </c>
      <c r="F1526" s="1">
        <v>0</v>
      </c>
      <c r="G1526" s="2">
        <f t="shared" si="34"/>
        <v>1.17171</v>
      </c>
      <c r="H1526" s="2">
        <f t="shared" si="35"/>
        <v>7.0000000000000284E-2</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15916.8</v>
      </c>
      <c r="D1530" s="1">
        <v>0</v>
      </c>
      <c r="E1530" s="1">
        <v>0</v>
      </c>
      <c r="F1530" s="1">
        <v>0</v>
      </c>
      <c r="G1530" s="2">
        <f t="shared" si="34"/>
        <v>811.75679999999988</v>
      </c>
      <c r="H1530" s="2">
        <f t="shared" si="35"/>
        <v>0.2000000000007276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15916.8</v>
      </c>
      <c r="D1531" s="1">
        <v>0</v>
      </c>
      <c r="E1531" s="1">
        <v>0</v>
      </c>
      <c r="F1531" s="1">
        <v>0</v>
      </c>
      <c r="G1531" s="2">
        <f t="shared" si="34"/>
        <v>827.67359999999996</v>
      </c>
      <c r="H1531" s="2">
        <f t="shared" si="35"/>
        <v>0.2000000000007276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54.19</v>
      </c>
      <c r="D1535" s="1">
        <v>0</v>
      </c>
      <c r="E1535" s="1">
        <v>0</v>
      </c>
      <c r="F1535" s="1">
        <v>0</v>
      </c>
      <c r="G1535" s="2">
        <f t="shared" si="34"/>
        <v>3.03464</v>
      </c>
      <c r="H1535" s="2">
        <f t="shared" si="35"/>
        <v>0.18999999999999773</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54.19</v>
      </c>
      <c r="D1536" s="1">
        <v>0</v>
      </c>
      <c r="E1536" s="1">
        <v>0</v>
      </c>
      <c r="F1536" s="1">
        <v>0</v>
      </c>
      <c r="G1536" s="2">
        <f t="shared" si="34"/>
        <v>3.0888300000000002</v>
      </c>
      <c r="H1536" s="2">
        <f t="shared" si="35"/>
        <v>0.18999999999999773</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2284.8000000000002</v>
      </c>
      <c r="D1550" s="1">
        <v>0</v>
      </c>
      <c r="E1550" s="1">
        <v>0</v>
      </c>
      <c r="F1550" s="1">
        <v>0</v>
      </c>
      <c r="G1550" s="2">
        <f t="shared" si="34"/>
        <v>162.2208</v>
      </c>
      <c r="H1550" s="2">
        <f t="shared" si="35"/>
        <v>0.1999999999998181</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2284.8000000000002</v>
      </c>
      <c r="D1551" s="1">
        <v>0</v>
      </c>
      <c r="E1551" s="1">
        <v>0</v>
      </c>
      <c r="F1551" s="1">
        <v>0</v>
      </c>
      <c r="G1551" s="2">
        <f t="shared" si="34"/>
        <v>164.50559999999999</v>
      </c>
      <c r="H1551" s="2">
        <f t="shared" si="35"/>
        <v>0.1999999999998181</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19649.400000000001</v>
      </c>
      <c r="D1560" s="1">
        <v>0</v>
      </c>
      <c r="E1560" s="1">
        <v>0</v>
      </c>
      <c r="F1560" s="1">
        <v>0</v>
      </c>
      <c r="G1560" s="2">
        <f t="shared" si="34"/>
        <v>1591.6014000000002</v>
      </c>
      <c r="H1560" s="2">
        <f t="shared" si="35"/>
        <v>0.40000000000145519</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19649.400000000001</v>
      </c>
      <c r="D1561" s="1">
        <v>0</v>
      </c>
      <c r="E1561" s="1">
        <v>0</v>
      </c>
      <c r="F1561" s="1">
        <v>0</v>
      </c>
      <c r="G1561" s="2">
        <f t="shared" si="34"/>
        <v>1611.2508000000003</v>
      </c>
      <c r="H1561" s="2">
        <f t="shared" si="35"/>
        <v>0.40000000000145519</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364.46</v>
      </c>
      <c r="D1565" s="1">
        <v>0</v>
      </c>
      <c r="E1565" s="1">
        <v>0</v>
      </c>
      <c r="F1565" s="1">
        <v>0</v>
      </c>
      <c r="G1565" s="2">
        <f t="shared" si="34"/>
        <v>31.343559999999997</v>
      </c>
      <c r="H1565" s="2">
        <f t="shared" si="35"/>
        <v>0.45999999999997954</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364.46</v>
      </c>
      <c r="D1566" s="1">
        <v>0</v>
      </c>
      <c r="E1566" s="1">
        <v>0</v>
      </c>
      <c r="F1566" s="1">
        <v>0</v>
      </c>
      <c r="G1566" s="2">
        <f t="shared" si="34"/>
        <v>31.708019999999998</v>
      </c>
      <c r="H1566" s="2">
        <f t="shared" si="35"/>
        <v>0.45999999999997954</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341344.88999999996</v>
      </c>
      <c r="D1576" s="1">
        <v>0</v>
      </c>
      <c r="E1576" s="1">
        <v>0</v>
      </c>
      <c r="F1576" s="1">
        <v>0</v>
      </c>
      <c r="G1576" s="2">
        <f t="shared" si="34"/>
        <v>33110.454329999993</v>
      </c>
      <c r="H1576" s="2">
        <f t="shared" si="35"/>
        <v>0.11000000004423782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40587.85</v>
      </c>
      <c r="D1578" s="1">
        <v>0</v>
      </c>
      <c r="E1578" s="1">
        <v>0</v>
      </c>
      <c r="F1578" s="1">
        <v>0</v>
      </c>
      <c r="G1578" s="2">
        <f t="shared" si="34"/>
        <v>4018.19715</v>
      </c>
      <c r="H1578" s="2">
        <f t="shared" si="35"/>
        <v>0.15000000000145519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300757.03999999998</v>
      </c>
      <c r="D1580" s="13">
        <v>0</v>
      </c>
      <c r="E1580" s="13">
        <v>0</v>
      </c>
      <c r="F1580" s="13">
        <v>0</v>
      </c>
      <c r="G1580" s="14">
        <f t="shared" si="34"/>
        <v>30376.461039999998</v>
      </c>
      <c r="H1580" s="14">
        <f t="shared" si="35"/>
        <v>3.9999999979045242E-2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abSelected="1"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33021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1467432.6199999999</v>
      </c>
      <c r="I16" s="170">
        <f>'PR-RAS'!E6</f>
        <v>1439270.7800000003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1104188.97</v>
      </c>
      <c r="I17" s="170">
        <f>'PR-RAS'!E151</f>
        <v>1273834.8499999999</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335631.23999999976</v>
      </c>
      <c r="I18" s="170">
        <f>'PR-RAS'!E645</f>
        <v>420141.60000000033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5185773.9400000004</v>
      </c>
      <c r="I20" s="173">
        <f>BILANCA!E7</f>
        <v>5261740.9500000011</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1498778.2899999998</v>
      </c>
      <c r="I21" s="175">
        <f>BILANCA!E68</f>
        <v>1429250.5799999998</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503742.1</v>
      </c>
      <c r="I22" s="175">
        <f>BILANCA!E176</f>
        <v>379639.47</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6180810.1300000008</v>
      </c>
      <c r="I23" s="177">
        <f>BILANCA!E237</f>
        <v>6311352.0600000005</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330593.78000000003</v>
      </c>
      <c r="I24" s="173">
        <f>'RAS-funkcijski'!E5</f>
        <v>355847.19</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70149.42</v>
      </c>
      <c r="I25" s="175">
        <f>'RAS-funkcijski'!E35</f>
        <v>63904.39</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638433.77</v>
      </c>
      <c r="I27" s="175">
        <f>'RAS-funkcijski'!E114</f>
        <v>569402.53</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1301972.2300000002</v>
      </c>
      <c r="I28" s="179">
        <f>'RAS-funkcijski'!E141</f>
        <v>1565228.13</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1365.89</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1365.89</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503307.68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379639.47</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38294.58</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341344.88999999996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370" zoomScaleNormal="100" workbookViewId="0">
      <selection activeCell="D411" sqref="D41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1467432.6199999999</v>
      </c>
      <c r="E6" s="51">
        <f>E7+E44+E50+E82+E106+E124+E133+E139</f>
        <v>1439270.7800000003</v>
      </c>
      <c r="F6" s="52">
        <f t="shared" ref="F6:F131" si="0">IF(D6&lt;&gt;0,IF(E6/D6&gt;=100,"&gt;&gt;100",E6/D6*100),"-")</f>
        <v>98.080876790104369</v>
      </c>
    </row>
    <row r="7" spans="1:25" ht="12.75" customHeight="1" x14ac:dyDescent="0.2">
      <c r="A7" s="53">
        <v>61</v>
      </c>
      <c r="B7" s="294" t="s">
        <v>60</v>
      </c>
      <c r="C7" s="50" t="s">
        <v>61</v>
      </c>
      <c r="D7" s="51">
        <f t="shared" ref="D7:E7" si="1">D8+D17+D23+D29+D37+D40</f>
        <v>594570.72</v>
      </c>
      <c r="E7" s="51">
        <f t="shared" si="1"/>
        <v>274149.12000000005</v>
      </c>
      <c r="F7" s="52">
        <f t="shared" si="0"/>
        <v>46.108748846562783</v>
      </c>
    </row>
    <row r="8" spans="1:25" ht="12.75" customHeight="1" x14ac:dyDescent="0.2">
      <c r="A8" s="53">
        <v>611</v>
      </c>
      <c r="B8" s="85" t="s">
        <v>62</v>
      </c>
      <c r="C8" s="50" t="s">
        <v>63</v>
      </c>
      <c r="D8" s="51">
        <f t="shared" ref="D8:E8" si="2">SUM(D9:D14)-D15-D16</f>
        <v>576664.27</v>
      </c>
      <c r="E8" s="51">
        <f t="shared" si="2"/>
        <v>254009.07</v>
      </c>
      <c r="F8" s="52">
        <f t="shared" si="0"/>
        <v>44.047998673474254</v>
      </c>
    </row>
    <row r="9" spans="1:25" ht="12.75" customHeight="1" x14ac:dyDescent="0.2">
      <c r="A9" s="53">
        <v>6111</v>
      </c>
      <c r="B9" s="85" t="s">
        <v>64</v>
      </c>
      <c r="C9" s="50" t="s">
        <v>65</v>
      </c>
      <c r="D9" s="242">
        <v>576664.27</v>
      </c>
      <c r="E9" s="242">
        <v>254009.07</v>
      </c>
      <c r="F9" s="52">
        <f t="shared" si="0"/>
        <v>44.047998673474254</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17728.11</v>
      </c>
      <c r="E23" s="51">
        <f t="shared" si="4"/>
        <v>17653.84</v>
      </c>
      <c r="F23" s="52">
        <f t="shared" si="0"/>
        <v>99.581060812461104</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17728.11</v>
      </c>
      <c r="E28" s="242">
        <v>17653.84</v>
      </c>
      <c r="F28" s="52">
        <f t="shared" si="0"/>
        <v>99.581060812461104</v>
      </c>
    </row>
    <row r="29" spans="1:6" ht="12.75" customHeight="1" x14ac:dyDescent="0.2">
      <c r="A29" s="53">
        <v>614</v>
      </c>
      <c r="B29" s="85" t="s">
        <v>104</v>
      </c>
      <c r="C29" s="50" t="s">
        <v>105</v>
      </c>
      <c r="D29" s="51">
        <f t="shared" ref="D29:E29" si="5">SUM(D30:D36)</f>
        <v>178.34</v>
      </c>
      <c r="E29" s="51">
        <f t="shared" si="5"/>
        <v>2486.21</v>
      </c>
      <c r="F29" s="52">
        <f t="shared" si="0"/>
        <v>1394.0843332959514</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178.34</v>
      </c>
      <c r="E31" s="242">
        <v>2486.21</v>
      </c>
      <c r="F31" s="52">
        <f t="shared" si="0"/>
        <v>1394.0843332959514</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221318.62000000005</v>
      </c>
      <c r="E50" s="51">
        <f>E51+E54+E59+E62+E65+E68+E71+E74+E77</f>
        <v>760338.94</v>
      </c>
      <c r="F50" s="52">
        <f t="shared" si="0"/>
        <v>343.54946727934583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177914.40000000002</v>
      </c>
      <c r="E59" s="51">
        <f t="shared" si="12"/>
        <v>739616.48</v>
      </c>
      <c r="F59" s="52">
        <f t="shared" si="0"/>
        <v>415.71479318143997</v>
      </c>
    </row>
    <row r="60" spans="1:6" ht="24" x14ac:dyDescent="0.2">
      <c r="A60" s="53">
        <v>6331</v>
      </c>
      <c r="B60" s="86" t="s">
        <v>166</v>
      </c>
      <c r="C60" s="50" t="s">
        <v>167</v>
      </c>
      <c r="D60" s="242">
        <v>128806.96</v>
      </c>
      <c r="E60" s="242">
        <v>520925.62</v>
      </c>
      <c r="F60" s="52">
        <f t="shared" si="0"/>
        <v>404.42350320200086</v>
      </c>
    </row>
    <row r="61" spans="1:6" ht="24" x14ac:dyDescent="0.2">
      <c r="A61" s="53">
        <v>6332</v>
      </c>
      <c r="B61" s="86" t="s">
        <v>168</v>
      </c>
      <c r="C61" s="50" t="s">
        <v>169</v>
      </c>
      <c r="D61" s="242">
        <v>49107.44</v>
      </c>
      <c r="E61" s="242">
        <v>218690.86</v>
      </c>
      <c r="F61" s="52">
        <f t="shared" si="0"/>
        <v>445.33142024915156</v>
      </c>
    </row>
    <row r="62" spans="1:6" ht="12.75" customHeight="1" x14ac:dyDescent="0.2">
      <c r="A62" s="53">
        <v>634</v>
      </c>
      <c r="B62" s="85" t="s">
        <v>170</v>
      </c>
      <c r="C62" s="50" t="s">
        <v>171</v>
      </c>
      <c r="D62" s="51">
        <f t="shared" ref="D62:E62" si="13">SUM(D63:D64)</f>
        <v>42130.080000000002</v>
      </c>
      <c r="E62" s="51">
        <f t="shared" si="13"/>
        <v>19772</v>
      </c>
      <c r="F62" s="52">
        <f t="shared" si="0"/>
        <v>46.930838963514901</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42130.080000000002</v>
      </c>
      <c r="E64" s="242">
        <v>19772</v>
      </c>
      <c r="F64" s="52">
        <f t="shared" si="0"/>
        <v>46.930838963514901</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1274.1400000000001</v>
      </c>
      <c r="E68" s="51">
        <f t="shared" si="15"/>
        <v>950.46</v>
      </c>
      <c r="F68" s="52">
        <f t="shared" si="0"/>
        <v>74.596198219975832</v>
      </c>
    </row>
    <row r="69" spans="1:6" ht="12.75" customHeight="1" x14ac:dyDescent="0.2">
      <c r="A69" s="53" t="s">
        <v>184</v>
      </c>
      <c r="B69" s="85" t="s">
        <v>185</v>
      </c>
      <c r="C69" s="50" t="s">
        <v>184</v>
      </c>
      <c r="D69" s="242">
        <v>1274.1400000000001</v>
      </c>
      <c r="E69" s="242">
        <v>950.46</v>
      </c>
      <c r="F69" s="52">
        <f t="shared" si="0"/>
        <v>74.596198219975832</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450731.57999999996</v>
      </c>
      <c r="E82" s="51">
        <f t="shared" si="19"/>
        <v>219721.81</v>
      </c>
      <c r="F82" s="52">
        <f t="shared" si="0"/>
        <v>48.747817936342521</v>
      </c>
    </row>
    <row r="83" spans="1:6" ht="12.75" customHeight="1" x14ac:dyDescent="0.2">
      <c r="A83" s="53">
        <v>641</v>
      </c>
      <c r="B83" s="85" t="s">
        <v>212</v>
      </c>
      <c r="C83" s="50" t="s">
        <v>213</v>
      </c>
      <c r="D83" s="51">
        <f t="shared" ref="D83:E83" si="20">SUM(D84:D90)</f>
        <v>2.67</v>
      </c>
      <c r="E83" s="51">
        <f t="shared" si="20"/>
        <v>3.75</v>
      </c>
      <c r="F83" s="52">
        <f t="shared" si="0"/>
        <v>140.44943820224719</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0.24</v>
      </c>
      <c r="E85" s="242"/>
      <c r="F85" s="52">
        <f t="shared" si="0"/>
        <v>0</v>
      </c>
    </row>
    <row r="86" spans="1:6" ht="12.75" customHeight="1" x14ac:dyDescent="0.2">
      <c r="A86" s="53">
        <v>6414</v>
      </c>
      <c r="B86" s="85" t="s">
        <v>218</v>
      </c>
      <c r="C86" s="50" t="s">
        <v>219</v>
      </c>
      <c r="D86" s="242">
        <v>2.4300000000000002</v>
      </c>
      <c r="E86" s="242">
        <v>3.75</v>
      </c>
      <c r="F86" s="52">
        <f t="shared" si="0"/>
        <v>154.32098765432099</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450728.91</v>
      </c>
      <c r="E91" s="51">
        <f t="shared" si="21"/>
        <v>219718.06</v>
      </c>
      <c r="F91" s="52">
        <f t="shared" si="0"/>
        <v>48.74727471996416</v>
      </c>
    </row>
    <row r="92" spans="1:6" ht="12.75" customHeight="1" x14ac:dyDescent="0.2">
      <c r="A92" s="53">
        <v>6421</v>
      </c>
      <c r="B92" s="85" t="s">
        <v>230</v>
      </c>
      <c r="C92" s="50" t="s">
        <v>231</v>
      </c>
      <c r="D92" s="242">
        <v>107776.31</v>
      </c>
      <c r="E92" s="242">
        <v>370.59</v>
      </c>
      <c r="F92" s="52">
        <f t="shared" si="0"/>
        <v>0.34385107450793223</v>
      </c>
    </row>
    <row r="93" spans="1:6" ht="12.75" customHeight="1" x14ac:dyDescent="0.2">
      <c r="A93" s="53">
        <v>6422</v>
      </c>
      <c r="B93" s="85" t="s">
        <v>232</v>
      </c>
      <c r="C93" s="50" t="s">
        <v>233</v>
      </c>
      <c r="D93" s="242">
        <v>342952.6</v>
      </c>
      <c r="E93" s="242">
        <v>219347.47</v>
      </c>
      <c r="F93" s="52">
        <f t="shared" si="0"/>
        <v>63.958538293630085</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186069.90999999997</v>
      </c>
      <c r="E106" s="51">
        <f t="shared" si="23"/>
        <v>160202.29</v>
      </c>
      <c r="F106" s="52">
        <f t="shared" si="0"/>
        <v>86.097902664649013</v>
      </c>
    </row>
    <row r="107" spans="1:6" ht="12.75" customHeight="1" x14ac:dyDescent="0.2">
      <c r="A107" s="53">
        <v>651</v>
      </c>
      <c r="B107" s="85" t="s">
        <v>260</v>
      </c>
      <c r="C107" s="50" t="s">
        <v>261</v>
      </c>
      <c r="D107" s="51">
        <f t="shared" ref="D107:E107" si="24">SUM(D108:D111)</f>
        <v>627.65</v>
      </c>
      <c r="E107" s="51">
        <f t="shared" si="24"/>
        <v>0</v>
      </c>
      <c r="F107" s="52">
        <f t="shared" si="0"/>
        <v>0</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1.22</v>
      </c>
      <c r="E110" s="242"/>
      <c r="F110" s="52">
        <f t="shared" si="0"/>
        <v>0</v>
      </c>
    </row>
    <row r="111" spans="1:6" ht="12.75" customHeight="1" x14ac:dyDescent="0.2">
      <c r="A111" s="53">
        <v>6514</v>
      </c>
      <c r="B111" s="85" t="s">
        <v>268</v>
      </c>
      <c r="C111" s="50" t="s">
        <v>269</v>
      </c>
      <c r="D111" s="242">
        <v>626.42999999999995</v>
      </c>
      <c r="E111" s="242"/>
      <c r="F111" s="52">
        <f t="shared" si="0"/>
        <v>0</v>
      </c>
    </row>
    <row r="112" spans="1:6" ht="12.75" customHeight="1" x14ac:dyDescent="0.2">
      <c r="A112" s="53">
        <v>652</v>
      </c>
      <c r="B112" s="85" t="s">
        <v>270</v>
      </c>
      <c r="C112" s="50" t="s">
        <v>271</v>
      </c>
      <c r="D112" s="51">
        <f t="shared" ref="D112:E112" si="25">SUM(D113:D119)</f>
        <v>115194.56</v>
      </c>
      <c r="E112" s="51">
        <f t="shared" si="25"/>
        <v>97798.58</v>
      </c>
      <c r="F112" s="52">
        <f t="shared" si="0"/>
        <v>84.898609795462562</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175.39</v>
      </c>
      <c r="E114" s="242">
        <v>105.95</v>
      </c>
      <c r="F114" s="52">
        <f t="shared" si="0"/>
        <v>60.408233080563321</v>
      </c>
    </row>
    <row r="115" spans="1:6" ht="12.75" customHeight="1" x14ac:dyDescent="0.2">
      <c r="A115" s="53">
        <v>6524</v>
      </c>
      <c r="B115" s="85" t="s">
        <v>276</v>
      </c>
      <c r="C115" s="50" t="s">
        <v>277</v>
      </c>
      <c r="D115" s="242">
        <v>40536.99</v>
      </c>
      <c r="E115" s="242">
        <v>3149.24</v>
      </c>
      <c r="F115" s="52">
        <f t="shared" si="0"/>
        <v>7.7688057253387584</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74482.179999999993</v>
      </c>
      <c r="E117" s="242">
        <v>94543.39</v>
      </c>
      <c r="F117" s="52">
        <f t="shared" si="0"/>
        <v>126.93424118359586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70247.7</v>
      </c>
      <c r="E120" s="51">
        <f t="shared" si="26"/>
        <v>62403.710000000006</v>
      </c>
      <c r="F120" s="52">
        <f t="shared" si="0"/>
        <v>88.833812352575265</v>
      </c>
    </row>
    <row r="121" spans="1:6" ht="12.75" customHeight="1" x14ac:dyDescent="0.2">
      <c r="A121" s="53">
        <v>6531</v>
      </c>
      <c r="B121" s="85" t="s">
        <v>288</v>
      </c>
      <c r="C121" s="50" t="s">
        <v>289</v>
      </c>
      <c r="D121" s="242">
        <v>94.68</v>
      </c>
      <c r="E121" s="242">
        <v>14.05</v>
      </c>
      <c r="F121" s="52">
        <f t="shared" si="0"/>
        <v>14.839459231094212</v>
      </c>
    </row>
    <row r="122" spans="1:6" ht="12.75" customHeight="1" x14ac:dyDescent="0.2">
      <c r="A122" s="53">
        <v>6532</v>
      </c>
      <c r="B122" s="85" t="s">
        <v>290</v>
      </c>
      <c r="C122" s="50" t="s">
        <v>291</v>
      </c>
      <c r="D122" s="242">
        <v>70153.02</v>
      </c>
      <c r="E122" s="242">
        <v>62389.66</v>
      </c>
      <c r="F122" s="52">
        <f t="shared" si="0"/>
        <v>88.933676697026016</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12074.45</v>
      </c>
      <c r="E124" s="51">
        <f t="shared" si="27"/>
        <v>11302.55</v>
      </c>
      <c r="F124" s="52">
        <f t="shared" si="0"/>
        <v>93.607162230991875</v>
      </c>
    </row>
    <row r="125" spans="1:6" ht="12.75" customHeight="1" x14ac:dyDescent="0.2">
      <c r="A125" s="53">
        <v>661</v>
      </c>
      <c r="B125" s="86" t="s">
        <v>296</v>
      </c>
      <c r="C125" s="50" t="s">
        <v>297</v>
      </c>
      <c r="D125" s="51">
        <f t="shared" ref="D125:E125" si="28">SUM(D126:D127)</f>
        <v>6181.56</v>
      </c>
      <c r="E125" s="51">
        <f t="shared" si="28"/>
        <v>7272.55</v>
      </c>
      <c r="F125" s="52">
        <f t="shared" si="0"/>
        <v>117.64910475672808</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6181.56</v>
      </c>
      <c r="E127" s="242">
        <v>7272.55</v>
      </c>
      <c r="F127" s="52">
        <f t="shared" si="0"/>
        <v>117.64910475672808</v>
      </c>
    </row>
    <row r="128" spans="1:6" ht="24" x14ac:dyDescent="0.2">
      <c r="A128" s="53">
        <v>663</v>
      </c>
      <c r="B128" s="231" t="s">
        <v>302</v>
      </c>
      <c r="C128" s="50" t="s">
        <v>303</v>
      </c>
      <c r="D128" s="51">
        <f t="shared" ref="D128:E128" si="29">SUM(D129:D132)</f>
        <v>5892.89</v>
      </c>
      <c r="E128" s="51">
        <f t="shared" si="29"/>
        <v>4030</v>
      </c>
      <c r="F128" s="52">
        <f t="shared" si="0"/>
        <v>68.387497475771639</v>
      </c>
    </row>
    <row r="129" spans="1:6" ht="12.75" customHeight="1" x14ac:dyDescent="0.2">
      <c r="A129" s="53">
        <v>6631</v>
      </c>
      <c r="B129" s="86" t="s">
        <v>304</v>
      </c>
      <c r="C129" s="50" t="s">
        <v>305</v>
      </c>
      <c r="D129" s="242">
        <v>1446.68</v>
      </c>
      <c r="E129" s="242">
        <v>4030</v>
      </c>
      <c r="F129" s="52">
        <f t="shared" si="0"/>
        <v>278.56886111648737</v>
      </c>
    </row>
    <row r="130" spans="1:6" ht="12.75" customHeight="1" x14ac:dyDescent="0.2">
      <c r="A130" s="53">
        <v>6632</v>
      </c>
      <c r="B130" s="232" t="s">
        <v>306</v>
      </c>
      <c r="C130" s="50" t="s">
        <v>307</v>
      </c>
      <c r="D130" s="242">
        <v>4446.21</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2667.34</v>
      </c>
      <c r="E139" s="51">
        <f t="shared" si="33"/>
        <v>13556.07</v>
      </c>
      <c r="F139" s="52">
        <f t="shared" si="31"/>
        <v>508.2242983646629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2667.34</v>
      </c>
      <c r="E150" s="242">
        <v>13556.07</v>
      </c>
      <c r="F150" s="52">
        <f t="shared" si="31"/>
        <v>508.2242983646629</v>
      </c>
    </row>
    <row r="151" spans="1:6" ht="12.75" customHeight="1" x14ac:dyDescent="0.2">
      <c r="A151" s="53">
        <v>3</v>
      </c>
      <c r="B151" s="85" t="s">
        <v>348</v>
      </c>
      <c r="C151" s="50" t="s">
        <v>56</v>
      </c>
      <c r="D151" s="51">
        <f t="shared" ref="D151:E151" si="35">D152+D163+D196+D215+D224+D252+D263</f>
        <v>1104188.97</v>
      </c>
      <c r="E151" s="51">
        <f t="shared" si="35"/>
        <v>1273834.8499999999</v>
      </c>
      <c r="F151" s="52">
        <f t="shared" si="31"/>
        <v>115.36384483174106</v>
      </c>
    </row>
    <row r="152" spans="1:6" ht="12.75" customHeight="1" x14ac:dyDescent="0.2">
      <c r="A152" s="53">
        <v>31</v>
      </c>
      <c r="B152" s="85" t="s">
        <v>349</v>
      </c>
      <c r="C152" s="50" t="s">
        <v>350</v>
      </c>
      <c r="D152" s="51">
        <f t="shared" ref="D152:E152" si="36">D153+D158+D159</f>
        <v>459650.09</v>
      </c>
      <c r="E152" s="51">
        <f t="shared" si="36"/>
        <v>586917.22</v>
      </c>
      <c r="F152" s="52">
        <f t="shared" si="31"/>
        <v>127.68782880038161</v>
      </c>
    </row>
    <row r="153" spans="1:6" ht="12.75" customHeight="1" x14ac:dyDescent="0.2">
      <c r="A153" s="53">
        <v>311</v>
      </c>
      <c r="B153" s="85" t="s">
        <v>351</v>
      </c>
      <c r="C153" s="50" t="s">
        <v>352</v>
      </c>
      <c r="D153" s="51">
        <f t="shared" ref="D153:E153" si="37">SUM(D154:D157)</f>
        <v>317363.15000000002</v>
      </c>
      <c r="E153" s="51">
        <f t="shared" si="37"/>
        <v>415453.58</v>
      </c>
      <c r="F153" s="52">
        <f t="shared" si="31"/>
        <v>130.90794567674286</v>
      </c>
    </row>
    <row r="154" spans="1:6" ht="12.75" customHeight="1" x14ac:dyDescent="0.2">
      <c r="A154" s="53">
        <v>3111</v>
      </c>
      <c r="B154" s="85" t="s">
        <v>353</v>
      </c>
      <c r="C154" s="50" t="s">
        <v>354</v>
      </c>
      <c r="D154" s="242">
        <v>317363.15000000002</v>
      </c>
      <c r="E154" s="242">
        <v>415453.58</v>
      </c>
      <c r="F154" s="52">
        <f t="shared" si="31"/>
        <v>130.90794567674286</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20501.560000000001</v>
      </c>
      <c r="E158" s="242">
        <v>42505.37</v>
      </c>
      <c r="F158" s="52">
        <f t="shared" si="31"/>
        <v>207.3274911762812</v>
      </c>
    </row>
    <row r="159" spans="1:6" ht="12.75" customHeight="1" x14ac:dyDescent="0.2">
      <c r="A159" s="53">
        <v>313</v>
      </c>
      <c r="B159" s="85" t="s">
        <v>363</v>
      </c>
      <c r="C159" s="50" t="s">
        <v>364</v>
      </c>
      <c r="D159" s="51">
        <f t="shared" ref="D159:E159" si="38">SUM(D160:D162)</f>
        <v>121785.38</v>
      </c>
      <c r="E159" s="51">
        <f t="shared" si="38"/>
        <v>128958.26999999999</v>
      </c>
      <c r="F159" s="52">
        <f t="shared" si="31"/>
        <v>105.88977921652007</v>
      </c>
    </row>
    <row r="160" spans="1:6" ht="12.75" customHeight="1" x14ac:dyDescent="0.2">
      <c r="A160" s="53">
        <v>3131</v>
      </c>
      <c r="B160" s="85" t="s">
        <v>142</v>
      </c>
      <c r="C160" s="50" t="s">
        <v>365</v>
      </c>
      <c r="D160" s="242">
        <v>55075.71</v>
      </c>
      <c r="E160" s="242">
        <v>67571.179999999993</v>
      </c>
      <c r="F160" s="52">
        <f t="shared" si="31"/>
        <v>122.68780556800809</v>
      </c>
    </row>
    <row r="161" spans="1:6" ht="12.75" customHeight="1" x14ac:dyDescent="0.2">
      <c r="A161" s="53">
        <v>3132</v>
      </c>
      <c r="B161" s="85" t="s">
        <v>366</v>
      </c>
      <c r="C161" s="50" t="s">
        <v>367</v>
      </c>
      <c r="D161" s="242">
        <v>66709.67</v>
      </c>
      <c r="E161" s="242">
        <v>61387.09</v>
      </c>
      <c r="F161" s="52">
        <f t="shared" si="31"/>
        <v>92.021276675480479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450694.10000000003</v>
      </c>
      <c r="E163" s="51">
        <f t="shared" si="39"/>
        <v>509740.93</v>
      </c>
      <c r="F163" s="52">
        <f t="shared" si="31"/>
        <v>113.10130973536153</v>
      </c>
    </row>
    <row r="164" spans="1:6" ht="12.75" customHeight="1" x14ac:dyDescent="0.2">
      <c r="A164" s="53">
        <v>321</v>
      </c>
      <c r="B164" s="85" t="s">
        <v>372</v>
      </c>
      <c r="C164" s="50" t="s">
        <v>373</v>
      </c>
      <c r="D164" s="51">
        <f t="shared" ref="D164:E164" si="40">SUM(D165:D168)</f>
        <v>26219.160000000003</v>
      </c>
      <c r="E164" s="51">
        <f t="shared" si="40"/>
        <v>32580.01</v>
      </c>
      <c r="F164" s="52">
        <f t="shared" si="31"/>
        <v>124.26031192456202</v>
      </c>
    </row>
    <row r="165" spans="1:6" ht="12.75" customHeight="1" x14ac:dyDescent="0.2">
      <c r="A165" s="53">
        <v>3211</v>
      </c>
      <c r="B165" s="85" t="s">
        <v>374</v>
      </c>
      <c r="C165" s="50" t="s">
        <v>375</v>
      </c>
      <c r="D165" s="242">
        <v>2923.42</v>
      </c>
      <c r="E165" s="242">
        <v>4125.51</v>
      </c>
      <c r="F165" s="52">
        <f t="shared" si="31"/>
        <v>141.11930547098945</v>
      </c>
    </row>
    <row r="166" spans="1:6" ht="12.75" customHeight="1" x14ac:dyDescent="0.2">
      <c r="A166" s="53">
        <v>3212</v>
      </c>
      <c r="B166" s="85" t="s">
        <v>376</v>
      </c>
      <c r="C166" s="50" t="s">
        <v>377</v>
      </c>
      <c r="D166" s="242">
        <v>19316.810000000001</v>
      </c>
      <c r="E166" s="242">
        <v>27356.38</v>
      </c>
      <c r="F166" s="52">
        <f t="shared" si="31"/>
        <v>141.6195531249725</v>
      </c>
    </row>
    <row r="167" spans="1:6" ht="12.75" customHeight="1" x14ac:dyDescent="0.2">
      <c r="A167" s="53">
        <v>3213</v>
      </c>
      <c r="B167" s="85" t="s">
        <v>378</v>
      </c>
      <c r="C167" s="50" t="s">
        <v>379</v>
      </c>
      <c r="D167" s="242">
        <v>2989.08</v>
      </c>
      <c r="E167" s="242">
        <v>1010.12</v>
      </c>
      <c r="F167" s="52">
        <f t="shared" si="31"/>
        <v>33.793675646018173</v>
      </c>
    </row>
    <row r="168" spans="1:6" ht="12.75" customHeight="1" x14ac:dyDescent="0.2">
      <c r="A168" s="53">
        <v>3214</v>
      </c>
      <c r="B168" s="85" t="s">
        <v>380</v>
      </c>
      <c r="C168" s="50" t="s">
        <v>381</v>
      </c>
      <c r="D168" s="242">
        <v>989.85</v>
      </c>
      <c r="E168" s="242">
        <v>88</v>
      </c>
      <c r="F168" s="52">
        <f t="shared" si="31"/>
        <v>8.8902358943274233</v>
      </c>
    </row>
    <row r="169" spans="1:6" ht="12.75" customHeight="1" x14ac:dyDescent="0.2">
      <c r="A169" s="53">
        <v>322</v>
      </c>
      <c r="B169" s="85" t="s">
        <v>382</v>
      </c>
      <c r="C169" s="50" t="s">
        <v>383</v>
      </c>
      <c r="D169" s="51">
        <f t="shared" ref="D169:E169" si="41">SUM(D170:D176)</f>
        <v>117815.86</v>
      </c>
      <c r="E169" s="51">
        <f t="shared" si="41"/>
        <v>130479.69000000002</v>
      </c>
      <c r="F169" s="52">
        <f t="shared" si="31"/>
        <v>110.74883296697067</v>
      </c>
    </row>
    <row r="170" spans="1:6" ht="12.75" customHeight="1" x14ac:dyDescent="0.2">
      <c r="A170" s="53">
        <v>3221</v>
      </c>
      <c r="B170" s="85" t="s">
        <v>384</v>
      </c>
      <c r="C170" s="50" t="s">
        <v>385</v>
      </c>
      <c r="D170" s="242">
        <v>20147.05</v>
      </c>
      <c r="E170" s="242">
        <v>16924.23</v>
      </c>
      <c r="F170" s="52">
        <f t="shared" si="31"/>
        <v>84.003514162122997</v>
      </c>
    </row>
    <row r="171" spans="1:6" ht="12.75" customHeight="1" x14ac:dyDescent="0.2">
      <c r="A171" s="53">
        <v>3222</v>
      </c>
      <c r="B171" s="85" t="s">
        <v>386</v>
      </c>
      <c r="C171" s="50" t="s">
        <v>387</v>
      </c>
      <c r="D171" s="242">
        <v>33087.360000000001</v>
      </c>
      <c r="E171" s="242">
        <v>41457.040000000001</v>
      </c>
      <c r="F171" s="52">
        <f t="shared" si="31"/>
        <v>125.29570204452698</v>
      </c>
    </row>
    <row r="172" spans="1:6" ht="12.75" customHeight="1" x14ac:dyDescent="0.2">
      <c r="A172" s="53">
        <v>3223</v>
      </c>
      <c r="B172" s="85" t="s">
        <v>388</v>
      </c>
      <c r="C172" s="50" t="s">
        <v>389</v>
      </c>
      <c r="D172" s="242">
        <v>56477.95</v>
      </c>
      <c r="E172" s="242">
        <v>42167.94</v>
      </c>
      <c r="F172" s="52">
        <f t="shared" si="31"/>
        <v>74.66266038338857</v>
      </c>
    </row>
    <row r="173" spans="1:6" ht="12.75" customHeight="1" x14ac:dyDescent="0.2">
      <c r="A173" s="53">
        <v>3224</v>
      </c>
      <c r="B173" s="85" t="s">
        <v>390</v>
      </c>
      <c r="C173" s="50" t="s">
        <v>391</v>
      </c>
      <c r="D173" s="242">
        <v>3991.9</v>
      </c>
      <c r="E173" s="242">
        <v>1609.61</v>
      </c>
      <c r="F173" s="52">
        <f t="shared" si="31"/>
        <v>40.321901851248775</v>
      </c>
    </row>
    <row r="174" spans="1:6" ht="12.75" customHeight="1" x14ac:dyDescent="0.2">
      <c r="A174" s="53">
        <v>3225</v>
      </c>
      <c r="B174" s="85" t="s">
        <v>392</v>
      </c>
      <c r="C174" s="50" t="s">
        <v>393</v>
      </c>
      <c r="D174" s="242">
        <v>3686.89</v>
      </c>
      <c r="E174" s="242">
        <v>26852.41</v>
      </c>
      <c r="F174" s="52">
        <f t="shared" si="31"/>
        <v>728.32143079939999</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424.71</v>
      </c>
      <c r="E176" s="242">
        <v>1468.46</v>
      </c>
      <c r="F176" s="52">
        <f t="shared" si="31"/>
        <v>345.75592757410942</v>
      </c>
    </row>
    <row r="177" spans="1:6" ht="12.75" customHeight="1" x14ac:dyDescent="0.2">
      <c r="A177" s="53">
        <v>323</v>
      </c>
      <c r="B177" s="85" t="s">
        <v>398</v>
      </c>
      <c r="C177" s="50" t="s">
        <v>399</v>
      </c>
      <c r="D177" s="51">
        <f t="shared" ref="D177:E177" si="42">SUM(D178:D186)</f>
        <v>212530.40000000002</v>
      </c>
      <c r="E177" s="51">
        <f t="shared" si="42"/>
        <v>256946.54999999996</v>
      </c>
      <c r="F177" s="52">
        <f t="shared" si="31"/>
        <v>120.89872789963221</v>
      </c>
    </row>
    <row r="178" spans="1:6" ht="12.75" customHeight="1" x14ac:dyDescent="0.2">
      <c r="A178" s="53">
        <v>3231</v>
      </c>
      <c r="B178" s="85" t="s">
        <v>400</v>
      </c>
      <c r="C178" s="50" t="s">
        <v>401</v>
      </c>
      <c r="D178" s="242">
        <v>7416.55</v>
      </c>
      <c r="E178" s="242">
        <v>6964.77</v>
      </c>
      <c r="F178" s="52">
        <f t="shared" si="31"/>
        <v>93.9084884481329</v>
      </c>
    </row>
    <row r="179" spans="1:6" ht="12.75" customHeight="1" x14ac:dyDescent="0.2">
      <c r="A179" s="53">
        <v>3232</v>
      </c>
      <c r="B179" s="85" t="s">
        <v>402</v>
      </c>
      <c r="C179" s="50" t="s">
        <v>403</v>
      </c>
      <c r="D179" s="242">
        <v>60944.33</v>
      </c>
      <c r="E179" s="242">
        <v>75471.22</v>
      </c>
      <c r="F179" s="52">
        <f t="shared" si="31"/>
        <v>123.83632734989456</v>
      </c>
    </row>
    <row r="180" spans="1:6" ht="12.75" customHeight="1" x14ac:dyDescent="0.2">
      <c r="A180" s="53">
        <v>3233</v>
      </c>
      <c r="B180" s="85" t="s">
        <v>404</v>
      </c>
      <c r="C180" s="50" t="s">
        <v>405</v>
      </c>
      <c r="D180" s="242">
        <v>24050.400000000001</v>
      </c>
      <c r="E180" s="242">
        <v>23799.759999999998</v>
      </c>
      <c r="F180" s="52">
        <f t="shared" si="31"/>
        <v>98.95785517080796</v>
      </c>
    </row>
    <row r="181" spans="1:6" ht="12.75" customHeight="1" x14ac:dyDescent="0.2">
      <c r="A181" s="53">
        <v>3234</v>
      </c>
      <c r="B181" s="85" t="s">
        <v>406</v>
      </c>
      <c r="C181" s="50" t="s">
        <v>407</v>
      </c>
      <c r="D181" s="242">
        <v>40489.949999999997</v>
      </c>
      <c r="E181" s="242">
        <v>42938.22</v>
      </c>
      <c r="F181" s="52">
        <f t="shared" si="31"/>
        <v>106.04661156657393</v>
      </c>
    </row>
    <row r="182" spans="1:6" ht="12.75" customHeight="1" x14ac:dyDescent="0.2">
      <c r="A182" s="53">
        <v>3235</v>
      </c>
      <c r="B182" s="85" t="s">
        <v>408</v>
      </c>
      <c r="C182" s="50" t="s">
        <v>409</v>
      </c>
      <c r="D182" s="242">
        <v>17185.23</v>
      </c>
      <c r="E182" s="242">
        <v>13692.12</v>
      </c>
      <c r="F182" s="52">
        <f t="shared" si="31"/>
        <v>79.673766367979951</v>
      </c>
    </row>
    <row r="183" spans="1:6" ht="12.75" customHeight="1" x14ac:dyDescent="0.2">
      <c r="A183" s="53">
        <v>3236</v>
      </c>
      <c r="B183" s="85" t="s">
        <v>410</v>
      </c>
      <c r="C183" s="50" t="s">
        <v>411</v>
      </c>
      <c r="D183" s="242">
        <v>1521</v>
      </c>
      <c r="E183" s="242">
        <v>1948.55</v>
      </c>
      <c r="F183" s="52">
        <f t="shared" si="31"/>
        <v>128.10979618671928</v>
      </c>
    </row>
    <row r="184" spans="1:6" ht="12.75" customHeight="1" x14ac:dyDescent="0.2">
      <c r="A184" s="53">
        <v>3237</v>
      </c>
      <c r="B184" s="85" t="s">
        <v>412</v>
      </c>
      <c r="C184" s="50" t="s">
        <v>413</v>
      </c>
      <c r="D184" s="242">
        <v>52903.86</v>
      </c>
      <c r="E184" s="242">
        <v>83081.2</v>
      </c>
      <c r="F184" s="52">
        <f t="shared" si="31"/>
        <v>157.04184912027213</v>
      </c>
    </row>
    <row r="185" spans="1:6" ht="12.75" customHeight="1" x14ac:dyDescent="0.2">
      <c r="A185" s="53">
        <v>3238</v>
      </c>
      <c r="B185" s="85" t="s">
        <v>414</v>
      </c>
      <c r="C185" s="50" t="s">
        <v>415</v>
      </c>
      <c r="D185" s="242">
        <v>1820.63</v>
      </c>
      <c r="E185" s="242">
        <v>690</v>
      </c>
      <c r="F185" s="52">
        <f t="shared" si="31"/>
        <v>37.898969038190074</v>
      </c>
    </row>
    <row r="186" spans="1:6" ht="12.75" customHeight="1" x14ac:dyDescent="0.2">
      <c r="A186" s="53">
        <v>3239</v>
      </c>
      <c r="B186" s="85" t="s">
        <v>416</v>
      </c>
      <c r="C186" s="50" t="s">
        <v>417</v>
      </c>
      <c r="D186" s="242">
        <v>6198.45</v>
      </c>
      <c r="E186" s="242">
        <v>8360.7099999999991</v>
      </c>
      <c r="F186" s="52">
        <f t="shared" si="31"/>
        <v>134.88388226088779</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94128.68</v>
      </c>
      <c r="E188" s="51">
        <f t="shared" si="43"/>
        <v>89734.68</v>
      </c>
      <c r="F188" s="52">
        <f t="shared" si="31"/>
        <v>95.331922215418302</v>
      </c>
    </row>
    <row r="189" spans="1:6" ht="12.75" customHeight="1" x14ac:dyDescent="0.2">
      <c r="A189" s="53">
        <v>3291</v>
      </c>
      <c r="B189" s="232" t="s">
        <v>422</v>
      </c>
      <c r="C189" s="50" t="s">
        <v>423</v>
      </c>
      <c r="D189" s="242">
        <v>9317.43</v>
      </c>
      <c r="E189" s="242">
        <v>6876.15</v>
      </c>
      <c r="F189" s="52">
        <f t="shared" si="31"/>
        <v>73.798783570147549</v>
      </c>
    </row>
    <row r="190" spans="1:6" ht="12.75" customHeight="1" x14ac:dyDescent="0.2">
      <c r="A190" s="53">
        <v>3292</v>
      </c>
      <c r="B190" s="85" t="s">
        <v>424</v>
      </c>
      <c r="C190" s="50" t="s">
        <v>425</v>
      </c>
      <c r="D190" s="242">
        <v>10532.95</v>
      </c>
      <c r="E190" s="242">
        <v>12169.58</v>
      </c>
      <c r="F190" s="52">
        <f t="shared" si="31"/>
        <v>115.53819205445768</v>
      </c>
    </row>
    <row r="191" spans="1:6" ht="12.75" customHeight="1" x14ac:dyDescent="0.2">
      <c r="A191" s="53">
        <v>3293</v>
      </c>
      <c r="B191" s="85" t="s">
        <v>426</v>
      </c>
      <c r="C191" s="50" t="s">
        <v>427</v>
      </c>
      <c r="D191" s="242">
        <v>6085.87</v>
      </c>
      <c r="E191" s="242">
        <v>7706.58</v>
      </c>
      <c r="F191" s="52">
        <f t="shared" si="31"/>
        <v>126.63070358058914</v>
      </c>
    </row>
    <row r="192" spans="1:6" ht="12.75" customHeight="1" x14ac:dyDescent="0.2">
      <c r="A192" s="53">
        <v>3294</v>
      </c>
      <c r="B192" s="85" t="s">
        <v>428</v>
      </c>
      <c r="C192" s="50" t="s">
        <v>429</v>
      </c>
      <c r="D192" s="242">
        <v>86.4</v>
      </c>
      <c r="E192" s="242">
        <v>678.54</v>
      </c>
      <c r="F192" s="52">
        <f t="shared" si="31"/>
        <v>785.34722222222206</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68106.03</v>
      </c>
      <c r="E195" s="242">
        <v>62303.83</v>
      </c>
      <c r="F195" s="52">
        <f t="shared" si="31"/>
        <v>91.480636883400777</v>
      </c>
    </row>
    <row r="196" spans="1:6" ht="12.75" customHeight="1" x14ac:dyDescent="0.2">
      <c r="A196" s="53">
        <v>34</v>
      </c>
      <c r="B196" s="232" t="s">
        <v>436</v>
      </c>
      <c r="C196" s="50" t="s">
        <v>437</v>
      </c>
      <c r="D196" s="51">
        <f t="shared" ref="D196:E196" si="44">D197+D202+D210</f>
        <v>16274.58</v>
      </c>
      <c r="E196" s="51">
        <f t="shared" si="44"/>
        <v>7534.1900000000005</v>
      </c>
      <c r="F196" s="52">
        <f t="shared" si="31"/>
        <v>46.294220803240393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11048.8</v>
      </c>
      <c r="E202" s="51">
        <f t="shared" si="46"/>
        <v>1658.81</v>
      </c>
      <c r="F202" s="52">
        <f t="shared" si="31"/>
        <v>15.013485627398451</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11048.8</v>
      </c>
      <c r="E205" s="242">
        <v>1658.81</v>
      </c>
      <c r="F205" s="52">
        <f t="shared" si="31"/>
        <v>15.013485627398451</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5225.7800000000007</v>
      </c>
      <c r="E210" s="51">
        <f t="shared" si="47"/>
        <v>5875.38</v>
      </c>
      <c r="F210" s="52">
        <f t="shared" si="31"/>
        <v>112.43068020467757</v>
      </c>
    </row>
    <row r="211" spans="1:6" ht="12.75" customHeight="1" x14ac:dyDescent="0.2">
      <c r="A211" s="53">
        <v>3431</v>
      </c>
      <c r="B211" s="232" t="s">
        <v>466</v>
      </c>
      <c r="C211" s="50" t="s">
        <v>467</v>
      </c>
      <c r="D211" s="242">
        <v>3554.88</v>
      </c>
      <c r="E211" s="242">
        <v>3529.92</v>
      </c>
      <c r="F211" s="52">
        <f t="shared" si="31"/>
        <v>99.297866594652987</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1670.9</v>
      </c>
      <c r="E214" s="242">
        <v>2345.46</v>
      </c>
      <c r="F214" s="52">
        <f t="shared" si="31"/>
        <v>140.37105751391465</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45692.28</v>
      </c>
      <c r="E252" s="51">
        <f t="shared" si="63"/>
        <v>69074.899999999994</v>
      </c>
      <c r="F252" s="52">
        <f t="shared" ref="F252:F258" si="64">IF(D252&lt;&gt;0,IF(E252/D252&gt;=100,"&gt;&gt;100",E252/D252*100),"-")</f>
        <v>151.17411518969942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45692.28</v>
      </c>
      <c r="E259" s="51">
        <f t="shared" si="66"/>
        <v>69074.899999999994</v>
      </c>
      <c r="F259" s="52">
        <f t="shared" ref="F259:F262" si="67">IF(D259&lt;&gt;0,IF(E259/D259&gt;=100,"&gt;&gt;100",E259/D259*100),"-")</f>
        <v>151.17411518969942</v>
      </c>
    </row>
    <row r="260" spans="1:6" ht="12.75" customHeight="1" x14ac:dyDescent="0.2">
      <c r="A260" s="53">
        <v>3721</v>
      </c>
      <c r="B260" s="85" t="s">
        <v>560</v>
      </c>
      <c r="C260" s="50" t="s">
        <v>561</v>
      </c>
      <c r="D260" s="242">
        <v>45692.28</v>
      </c>
      <c r="E260" s="242">
        <v>69074.899999999994</v>
      </c>
      <c r="F260" s="52">
        <f t="shared" si="67"/>
        <v>151.17411518969942</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131877.92000000001</v>
      </c>
      <c r="E263" s="51">
        <f t="shared" si="68"/>
        <v>100567.61</v>
      </c>
      <c r="F263" s="52">
        <f t="shared" ref="F263:F267" si="69">IF(D263&lt;&gt;0,IF(E263/D263&gt;=100,"&gt;&gt;100",E263/D263*100),"-")</f>
        <v>76.258110531315623</v>
      </c>
    </row>
    <row r="264" spans="1:6" ht="12.75" customHeight="1" x14ac:dyDescent="0.2">
      <c r="A264" s="53">
        <v>381</v>
      </c>
      <c r="B264" s="85" t="s">
        <v>568</v>
      </c>
      <c r="C264" s="50" t="s">
        <v>569</v>
      </c>
      <c r="D264" s="51">
        <f t="shared" ref="D264:E264" si="70">SUM(D265:D267)</f>
        <v>72834.91</v>
      </c>
      <c r="E264" s="51">
        <f t="shared" si="70"/>
        <v>93469.3</v>
      </c>
      <c r="F264" s="52">
        <f t="shared" si="69"/>
        <v>128.33035696755854</v>
      </c>
    </row>
    <row r="265" spans="1:6" ht="12.75" customHeight="1" x14ac:dyDescent="0.2">
      <c r="A265" s="53">
        <v>3811</v>
      </c>
      <c r="B265" s="85" t="s">
        <v>570</v>
      </c>
      <c r="C265" s="50" t="s">
        <v>571</v>
      </c>
      <c r="D265" s="242">
        <v>72834.91</v>
      </c>
      <c r="E265" s="242">
        <v>93469.3</v>
      </c>
      <c r="F265" s="52">
        <f t="shared" si="69"/>
        <v>128.33035696755854</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6038.89</v>
      </c>
      <c r="E268" s="51">
        <f t="shared" si="71"/>
        <v>5543.75</v>
      </c>
      <c r="F268" s="52">
        <f t="shared" ref="F268:F272" si="72">IF(D268&lt;&gt;0,IF(E268/D268&gt;=100,"&gt;&gt;100",E268/D268*100),"-")</f>
        <v>91.800811076207708</v>
      </c>
    </row>
    <row r="269" spans="1:6" ht="12.75" customHeight="1" x14ac:dyDescent="0.2">
      <c r="A269" s="53">
        <v>3821</v>
      </c>
      <c r="B269" s="85" t="s">
        <v>578</v>
      </c>
      <c r="C269" s="50" t="s">
        <v>579</v>
      </c>
      <c r="D269" s="242">
        <v>6038.89</v>
      </c>
      <c r="E269" s="242">
        <v>5543.75</v>
      </c>
      <c r="F269" s="52">
        <f t="shared" si="72"/>
        <v>91.800811076207708</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53004.12</v>
      </c>
      <c r="E273" s="51">
        <f t="shared" si="73"/>
        <v>1554.56</v>
      </c>
      <c r="F273" s="52">
        <f t="shared" ref="F273:F284" si="74">IF(D273&lt;&gt;0,IF(E273/D273&gt;=100,"&gt;&gt;100",E273/D273*100),"-")</f>
        <v>2.9329040836825513</v>
      </c>
    </row>
    <row r="274" spans="1:6" ht="12.75" customHeight="1" x14ac:dyDescent="0.2">
      <c r="A274" s="53">
        <v>3831</v>
      </c>
      <c r="B274" s="85" t="s">
        <v>588</v>
      </c>
      <c r="C274" s="50" t="s">
        <v>589</v>
      </c>
      <c r="D274" s="242">
        <v>53004.12</v>
      </c>
      <c r="E274" s="242"/>
      <c r="F274" s="52">
        <f t="shared" si="74"/>
        <v>0</v>
      </c>
    </row>
    <row r="275" spans="1:6" ht="12.75" customHeight="1" x14ac:dyDescent="0.2">
      <c r="A275" s="53">
        <v>3832</v>
      </c>
      <c r="B275" s="85" t="s">
        <v>590</v>
      </c>
      <c r="C275" s="50" t="s">
        <v>591</v>
      </c>
      <c r="D275" s="242">
        <v>0</v>
      </c>
      <c r="E275" s="242">
        <v>1554.56</v>
      </c>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1104188.97</v>
      </c>
      <c r="E289" s="51">
        <f t="shared" si="79"/>
        <v>1273834.8499999999</v>
      </c>
      <c r="F289" s="52">
        <f t="shared" si="76"/>
        <v>115.36384483174106</v>
      </c>
    </row>
    <row r="290" spans="1:6" ht="12.75" customHeight="1" x14ac:dyDescent="0.2">
      <c r="A290" s="53" t="s">
        <v>609</v>
      </c>
      <c r="B290" s="85" t="s">
        <v>620</v>
      </c>
      <c r="C290" s="50" t="s">
        <v>621</v>
      </c>
      <c r="D290" s="51">
        <f>IF(D6&gt;=D289,D6-D289,0)</f>
        <v>363243.64999999991</v>
      </c>
      <c r="E290" s="51">
        <f>IF(E6&gt;=E289,E6-E289,0)</f>
        <v>165435.9300000004</v>
      </c>
      <c r="F290" s="52">
        <f t="shared" si="76"/>
        <v>45.544066634062411</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2007842.72</v>
      </c>
      <c r="E292" s="242">
        <v>1579539.72</v>
      </c>
      <c r="F292" s="52">
        <f t="shared" si="76"/>
        <v>78.668498496734841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14088.54</v>
      </c>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530.89</v>
      </c>
      <c r="E298" s="51">
        <f t="shared" si="80"/>
        <v>103372.07</v>
      </c>
      <c r="F298" s="52" t="str">
        <f t="shared" ref="F298:F418" si="81">IF(D298&lt;&gt;0,IF(E298/D298&gt;=100,"&gt;&gt;100",E298/D298*100),"-")</f>
        <v>&gt;&gt;100</v>
      </c>
    </row>
    <row r="299" spans="1:6" ht="12.75" customHeight="1" x14ac:dyDescent="0.2">
      <c r="A299" s="53">
        <v>71</v>
      </c>
      <c r="B299" s="85" t="s">
        <v>637</v>
      </c>
      <c r="C299" s="50" t="s">
        <v>638</v>
      </c>
      <c r="D299" s="51">
        <f t="shared" ref="D299:E299" si="82">D300+D304</f>
        <v>0</v>
      </c>
      <c r="E299" s="51">
        <f t="shared" si="82"/>
        <v>103022.07</v>
      </c>
      <c r="F299" s="52" t="str">
        <f t="shared" si="81"/>
        <v>-</v>
      </c>
    </row>
    <row r="300" spans="1:6" ht="24" x14ac:dyDescent="0.2">
      <c r="A300" s="53">
        <v>711</v>
      </c>
      <c r="B300" s="85" t="s">
        <v>639</v>
      </c>
      <c r="C300" s="50" t="s">
        <v>640</v>
      </c>
      <c r="D300" s="51">
        <f t="shared" ref="D300:E300" si="83">SUM(D301:D303)</f>
        <v>0</v>
      </c>
      <c r="E300" s="51">
        <f t="shared" si="83"/>
        <v>103022.07</v>
      </c>
      <c r="F300" s="52" t="str">
        <f t="shared" si="81"/>
        <v>-</v>
      </c>
    </row>
    <row r="301" spans="1:6" ht="12.75" customHeight="1" x14ac:dyDescent="0.2">
      <c r="A301" s="53">
        <v>7111</v>
      </c>
      <c r="B301" s="85" t="s">
        <v>641</v>
      </c>
      <c r="C301" s="50" t="s">
        <v>642</v>
      </c>
      <c r="D301" s="242">
        <v>0</v>
      </c>
      <c r="E301" s="242">
        <v>103022.07</v>
      </c>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530.89</v>
      </c>
      <c r="E311" s="51">
        <f t="shared" si="85"/>
        <v>350</v>
      </c>
      <c r="F311" s="52">
        <f t="shared" si="81"/>
        <v>65.927028197931776</v>
      </c>
    </row>
    <row r="312" spans="1:6" ht="12.75" customHeight="1" x14ac:dyDescent="0.2">
      <c r="A312" s="53">
        <v>721</v>
      </c>
      <c r="B312" s="85" t="s">
        <v>663</v>
      </c>
      <c r="C312" s="50" t="s">
        <v>664</v>
      </c>
      <c r="D312" s="51">
        <f t="shared" ref="D312:E312" si="86">SUM(D313:D316)</f>
        <v>0</v>
      </c>
      <c r="E312" s="51">
        <f t="shared" si="86"/>
        <v>350</v>
      </c>
      <c r="F312" s="52" t="str">
        <f t="shared" si="81"/>
        <v>-</v>
      </c>
    </row>
    <row r="313" spans="1:6" ht="12.75" customHeight="1" x14ac:dyDescent="0.2">
      <c r="A313" s="53">
        <v>7211</v>
      </c>
      <c r="B313" s="85" t="s">
        <v>665</v>
      </c>
      <c r="C313" s="50" t="s">
        <v>666</v>
      </c>
      <c r="D313" s="242">
        <v>0</v>
      </c>
      <c r="E313" s="242">
        <v>350</v>
      </c>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530.89</v>
      </c>
      <c r="E317" s="51">
        <f t="shared" si="87"/>
        <v>0</v>
      </c>
      <c r="F317" s="52">
        <f t="shared" si="81"/>
        <v>0</v>
      </c>
    </row>
    <row r="318" spans="1:6" ht="12.75" customHeight="1" x14ac:dyDescent="0.2">
      <c r="A318" s="53">
        <v>7221</v>
      </c>
      <c r="B318" s="85" t="s">
        <v>675</v>
      </c>
      <c r="C318" s="50" t="s">
        <v>676</v>
      </c>
      <c r="D318" s="242">
        <v>530.89</v>
      </c>
      <c r="E318" s="242"/>
      <c r="F318" s="52">
        <f t="shared" si="81"/>
        <v>0</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197783.26</v>
      </c>
      <c r="E350" s="51">
        <f t="shared" si="95"/>
        <v>291393.27999999997</v>
      </c>
      <c r="F350" s="52">
        <f t="shared" si="81"/>
        <v>147.32959705487713</v>
      </c>
    </row>
    <row r="351" spans="1:6" ht="12.75" customHeight="1" x14ac:dyDescent="0.2">
      <c r="A351" s="53">
        <v>41</v>
      </c>
      <c r="B351" s="85" t="s">
        <v>741</v>
      </c>
      <c r="C351" s="50" t="s">
        <v>742</v>
      </c>
      <c r="D351" s="51">
        <f t="shared" ref="D351:E351" si="96">D352+D356</f>
        <v>16938.75</v>
      </c>
      <c r="E351" s="51">
        <f t="shared" si="96"/>
        <v>11572.34</v>
      </c>
      <c r="F351" s="52">
        <f t="shared" si="81"/>
        <v>68.318736624603346</v>
      </c>
    </row>
    <row r="352" spans="1:6" ht="12.75" customHeight="1" x14ac:dyDescent="0.2">
      <c r="A352" s="53">
        <v>411</v>
      </c>
      <c r="B352" s="85" t="s">
        <v>743</v>
      </c>
      <c r="C352" s="50" t="s">
        <v>744</v>
      </c>
      <c r="D352" s="51">
        <f t="shared" ref="D352:E352" si="97">SUM(D353:D355)</f>
        <v>1061.78</v>
      </c>
      <c r="E352" s="51">
        <f t="shared" si="97"/>
        <v>0</v>
      </c>
      <c r="F352" s="52">
        <f t="shared" si="81"/>
        <v>0</v>
      </c>
    </row>
    <row r="353" spans="1:6" ht="12.75" customHeight="1" x14ac:dyDescent="0.2">
      <c r="A353" s="53">
        <v>4111</v>
      </c>
      <c r="B353" s="85" t="s">
        <v>641</v>
      </c>
      <c r="C353" s="50" t="s">
        <v>745</v>
      </c>
      <c r="D353" s="242">
        <v>1061.78</v>
      </c>
      <c r="E353" s="242"/>
      <c r="F353" s="52">
        <f t="shared" si="81"/>
        <v>0</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15876.97</v>
      </c>
      <c r="E356" s="51">
        <f t="shared" si="98"/>
        <v>11572.34</v>
      </c>
      <c r="F356" s="52">
        <f t="shared" si="81"/>
        <v>72.887584973707206</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15876.97</v>
      </c>
      <c r="E362" s="242">
        <v>11572.34</v>
      </c>
      <c r="F362" s="52">
        <f t="shared" si="81"/>
        <v>72.887584973707206</v>
      </c>
    </row>
    <row r="363" spans="1:6" ht="24" x14ac:dyDescent="0.2">
      <c r="A363" s="53">
        <v>42</v>
      </c>
      <c r="B363" s="232" t="s">
        <v>757</v>
      </c>
      <c r="C363" s="50" t="s">
        <v>758</v>
      </c>
      <c r="D363" s="51">
        <f t="shared" ref="D363:E363" si="99">D364+D369+D378+D383+D388+D391</f>
        <v>138692.41</v>
      </c>
      <c r="E363" s="51">
        <f t="shared" si="99"/>
        <v>201470.15</v>
      </c>
      <c r="F363" s="52">
        <f t="shared" si="81"/>
        <v>145.26400543476026</v>
      </c>
    </row>
    <row r="364" spans="1:6" ht="12.75" customHeight="1" x14ac:dyDescent="0.2">
      <c r="A364" s="53">
        <v>421</v>
      </c>
      <c r="B364" s="85" t="s">
        <v>759</v>
      </c>
      <c r="C364" s="50" t="s">
        <v>760</v>
      </c>
      <c r="D364" s="51">
        <f t="shared" ref="D364:E364" si="100">SUM(D365:D368)</f>
        <v>129636.06999999999</v>
      </c>
      <c r="E364" s="51">
        <f t="shared" si="100"/>
        <v>181908.27</v>
      </c>
      <c r="F364" s="52">
        <f t="shared" si="81"/>
        <v>140.32226524608467</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53400.1</v>
      </c>
      <c r="E366" s="242"/>
      <c r="F366" s="52">
        <f t="shared" si="81"/>
        <v>0</v>
      </c>
    </row>
    <row r="367" spans="1:6" ht="12.75" customHeight="1" x14ac:dyDescent="0.2">
      <c r="A367" s="53">
        <v>4213</v>
      </c>
      <c r="B367" s="85" t="s">
        <v>669</v>
      </c>
      <c r="C367" s="50" t="s">
        <v>763</v>
      </c>
      <c r="D367" s="242">
        <v>63581.58</v>
      </c>
      <c r="E367" s="242">
        <v>8941.2999999999993</v>
      </c>
      <c r="F367" s="52">
        <f t="shared" si="81"/>
        <v>14.062720681052593</v>
      </c>
    </row>
    <row r="368" spans="1:6" ht="12.75" customHeight="1" x14ac:dyDescent="0.2">
      <c r="A368" s="53">
        <v>4214</v>
      </c>
      <c r="B368" s="85" t="s">
        <v>671</v>
      </c>
      <c r="C368" s="50" t="s">
        <v>764</v>
      </c>
      <c r="D368" s="242">
        <v>12654.39</v>
      </c>
      <c r="E368" s="242">
        <v>172966.97</v>
      </c>
      <c r="F368" s="52">
        <f t="shared" si="81"/>
        <v>1366.8534793063909</v>
      </c>
    </row>
    <row r="369" spans="1:6" ht="12.75" customHeight="1" x14ac:dyDescent="0.2">
      <c r="A369" s="53">
        <v>422</v>
      </c>
      <c r="B369" s="85" t="s">
        <v>765</v>
      </c>
      <c r="C369" s="50" t="s">
        <v>766</v>
      </c>
      <c r="D369" s="51">
        <f t="shared" ref="D369:E369" si="101">SUM(D370:D377)</f>
        <v>9056.34</v>
      </c>
      <c r="E369" s="51">
        <f t="shared" si="101"/>
        <v>10961.880000000001</v>
      </c>
      <c r="F369" s="52">
        <f t="shared" si="81"/>
        <v>121.04095031767801</v>
      </c>
    </row>
    <row r="370" spans="1:6" ht="12.75" customHeight="1" x14ac:dyDescent="0.2">
      <c r="A370" s="53">
        <v>4221</v>
      </c>
      <c r="B370" s="85" t="s">
        <v>675</v>
      </c>
      <c r="C370" s="50" t="s">
        <v>767</v>
      </c>
      <c r="D370" s="242">
        <v>6488.15</v>
      </c>
      <c r="E370" s="242">
        <v>3532.3</v>
      </c>
      <c r="F370" s="52">
        <f t="shared" si="81"/>
        <v>54.442329477586071</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5351.4</v>
      </c>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2568.19</v>
      </c>
      <c r="E376" s="242">
        <v>2078.1799999999998</v>
      </c>
      <c r="F376" s="52">
        <f t="shared" si="81"/>
        <v>80.920025387529719</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8600</v>
      </c>
      <c r="F378" s="52" t="str">
        <f t="shared" si="81"/>
        <v>-</v>
      </c>
    </row>
    <row r="379" spans="1:6" ht="12.75" customHeight="1" x14ac:dyDescent="0.2">
      <c r="A379" s="53">
        <v>4231</v>
      </c>
      <c r="B379" s="85" t="s">
        <v>693</v>
      </c>
      <c r="C379" s="50" t="s">
        <v>778</v>
      </c>
      <c r="D379" s="242">
        <v>0</v>
      </c>
      <c r="E379" s="242">
        <v>8600</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42152.1</v>
      </c>
      <c r="E402" s="51">
        <f t="shared" si="109"/>
        <v>78350.789999999994</v>
      </c>
      <c r="F402" s="52">
        <f t="shared" si="81"/>
        <v>185.87636203178488</v>
      </c>
    </row>
    <row r="403" spans="1:6" ht="12.75" customHeight="1" x14ac:dyDescent="0.2">
      <c r="A403" s="53">
        <v>451</v>
      </c>
      <c r="B403" s="85" t="s">
        <v>812</v>
      </c>
      <c r="C403" s="50" t="s">
        <v>813</v>
      </c>
      <c r="D403" s="242">
        <v>42152.1</v>
      </c>
      <c r="E403" s="242">
        <v>78350.789999999994</v>
      </c>
      <c r="F403" s="52">
        <f t="shared" si="81"/>
        <v>185.87636203178488</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197252.37</v>
      </c>
      <c r="E408" s="51">
        <f t="shared" si="111"/>
        <v>188021.20999999996</v>
      </c>
      <c r="F408" s="52">
        <f t="shared" si="81"/>
        <v>95.320127205569179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1429788.09</v>
      </c>
      <c r="E410" s="242">
        <v>1959799.21</v>
      </c>
      <c r="F410" s="52">
        <f t="shared" si="81"/>
        <v>137.06920792716912</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1467963.5099999998</v>
      </c>
      <c r="E412" s="51">
        <f>E6+E298</f>
        <v>1542642.8500000003</v>
      </c>
      <c r="F412" s="52">
        <f t="shared" si="81"/>
        <v>105.08727495549263</v>
      </c>
    </row>
    <row r="413" spans="1:6" ht="12.75" customHeight="1" x14ac:dyDescent="0.2">
      <c r="A413" s="53" t="s">
        <v>609</v>
      </c>
      <c r="B413" s="85" t="s">
        <v>832</v>
      </c>
      <c r="C413" s="50" t="s">
        <v>833</v>
      </c>
      <c r="D413" s="51">
        <f t="shared" ref="D413:E413" si="112">D289+D350</f>
        <v>1301972.23</v>
      </c>
      <c r="E413" s="51">
        <f t="shared" si="112"/>
        <v>1565228.13</v>
      </c>
      <c r="F413" s="52">
        <f t="shared" si="81"/>
        <v>120.21977842031237</v>
      </c>
    </row>
    <row r="414" spans="1:6" ht="12.75" customHeight="1" x14ac:dyDescent="0.2">
      <c r="A414" s="53" t="s">
        <v>609</v>
      </c>
      <c r="B414" s="85" t="s">
        <v>834</v>
      </c>
      <c r="C414" s="50" t="s">
        <v>835</v>
      </c>
      <c r="D414" s="51">
        <f t="shared" ref="D414:E414" si="113">IF(D412&gt;=D413,D412-D413,0)</f>
        <v>165991.2799999998</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22585.279999999562</v>
      </c>
      <c r="F415" s="52" t="str">
        <f t="shared" si="81"/>
        <v>-</v>
      </c>
    </row>
    <row r="416" spans="1:6" ht="12.75" customHeight="1" x14ac:dyDescent="0.2">
      <c r="A416" s="60" t="s">
        <v>838</v>
      </c>
      <c r="B416" s="232" t="s">
        <v>839</v>
      </c>
      <c r="C416" s="61" t="s">
        <v>840</v>
      </c>
      <c r="D416" s="51">
        <f t="shared" ref="D416:E416" si="115">IF(D292-D293+D409-D410&gt;=0,D292-D293+D409-D410,0)</f>
        <v>578054.62999999989</v>
      </c>
      <c r="E416" s="51">
        <f t="shared" si="115"/>
        <v>0</v>
      </c>
      <c r="F416" s="52">
        <f t="shared" si="81"/>
        <v>0</v>
      </c>
    </row>
    <row r="417" spans="1:6" ht="12.75" customHeight="1" x14ac:dyDescent="0.2">
      <c r="A417" s="60" t="s">
        <v>838</v>
      </c>
      <c r="B417" s="85" t="s">
        <v>841</v>
      </c>
      <c r="C417" s="61" t="s">
        <v>842</v>
      </c>
      <c r="D417" s="51">
        <f t="shared" ref="D417:E417" si="116">IF(D293-D292+D410-D409&gt;=0,D293-D292+D410-D409,0)</f>
        <v>0</v>
      </c>
      <c r="E417" s="51">
        <f t="shared" si="116"/>
        <v>380259.49</v>
      </c>
      <c r="F417" s="52" t="str">
        <f t="shared" si="81"/>
        <v>-</v>
      </c>
    </row>
    <row r="418" spans="1:6" ht="12.75" customHeight="1" x14ac:dyDescent="0.2">
      <c r="A418" s="55" t="s">
        <v>843</v>
      </c>
      <c r="B418" s="233" t="s">
        <v>844</v>
      </c>
      <c r="C418" s="56" t="s">
        <v>845</v>
      </c>
      <c r="D418" s="62">
        <f t="shared" ref="D418:E418" si="117">D294+D411</f>
        <v>0</v>
      </c>
      <c r="E418" s="62">
        <f t="shared" si="117"/>
        <v>14088.54</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162614.64000000001</v>
      </c>
      <c r="E420" s="51">
        <f t="shared" si="118"/>
        <v>0</v>
      </c>
      <c r="F420" s="52">
        <f t="shared" ref="F420:F647" si="119">IF(D420&lt;&gt;0,IF(E420/D420&gt;=100,"&gt;&gt;100",E420/D420*100),"-")</f>
        <v>0</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162614.64000000001</v>
      </c>
      <c r="E484" s="51">
        <f t="shared" si="137"/>
        <v>0</v>
      </c>
      <c r="F484" s="52">
        <f t="shared" si="119"/>
        <v>0</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43164.11</v>
      </c>
      <c r="E490" s="51">
        <f t="shared" si="139"/>
        <v>0</v>
      </c>
      <c r="F490" s="52">
        <f t="shared" si="119"/>
        <v>0</v>
      </c>
    </row>
    <row r="491" spans="1:6" ht="12.75" customHeight="1" x14ac:dyDescent="0.2">
      <c r="A491" s="53">
        <v>8422</v>
      </c>
      <c r="B491" s="85" t="s">
        <v>989</v>
      </c>
      <c r="C491" s="50" t="s">
        <v>990</v>
      </c>
      <c r="D491" s="242">
        <v>43164.11</v>
      </c>
      <c r="E491" s="242"/>
      <c r="F491" s="52">
        <f t="shared" si="119"/>
        <v>0</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119450.53</v>
      </c>
      <c r="E495" s="51">
        <f t="shared" si="140"/>
        <v>0</v>
      </c>
      <c r="F495" s="52">
        <f t="shared" si="119"/>
        <v>0</v>
      </c>
    </row>
    <row r="496" spans="1:6" ht="12.75" customHeight="1" x14ac:dyDescent="0.2">
      <c r="A496" s="53">
        <v>8443</v>
      </c>
      <c r="B496" s="85" t="s">
        <v>999</v>
      </c>
      <c r="C496" s="50" t="s">
        <v>1000</v>
      </c>
      <c r="D496" s="242">
        <v>119450.53</v>
      </c>
      <c r="E496" s="242"/>
      <c r="F496" s="52">
        <f t="shared" si="119"/>
        <v>0</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571851.31000000006</v>
      </c>
      <c r="E528" s="51">
        <f t="shared" si="148"/>
        <v>142587.34</v>
      </c>
      <c r="F528" s="52">
        <f t="shared" si="119"/>
        <v>24.93433826356015</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571851.31000000006</v>
      </c>
      <c r="E593" s="51">
        <f t="shared" si="167"/>
        <v>142587.34</v>
      </c>
      <c r="F593" s="52">
        <f t="shared" si="119"/>
        <v>24.93433826356015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27687.8</v>
      </c>
      <c r="E599" s="51">
        <f t="shared" si="169"/>
        <v>36409.089999999997</v>
      </c>
      <c r="F599" s="52">
        <f t="shared" si="119"/>
        <v>131.4986745064613</v>
      </c>
    </row>
    <row r="600" spans="1:6" ht="12.75" customHeight="1" x14ac:dyDescent="0.2">
      <c r="A600" s="53">
        <v>5422</v>
      </c>
      <c r="B600" s="85" t="s">
        <v>1198</v>
      </c>
      <c r="C600" s="50" t="s">
        <v>1199</v>
      </c>
      <c r="D600" s="242">
        <v>27687.8</v>
      </c>
      <c r="E600" s="242">
        <v>36409.089999999997</v>
      </c>
      <c r="F600" s="52">
        <f t="shared" si="119"/>
        <v>131.4986745064613</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544163.51</v>
      </c>
      <c r="E605" s="51">
        <f t="shared" si="171"/>
        <v>106178.25</v>
      </c>
      <c r="F605" s="52">
        <f t="shared" si="119"/>
        <v>19.512195883917315</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544163.51</v>
      </c>
      <c r="E607" s="242">
        <v>106178.25</v>
      </c>
      <c r="F607" s="52">
        <f t="shared" si="119"/>
        <v>19.512195883917315</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409236.67000000004</v>
      </c>
      <c r="E636" s="51">
        <f t="shared" si="179"/>
        <v>142587.34</v>
      </c>
      <c r="F636" s="52">
        <f t="shared" si="119"/>
        <v>34.842268655934475</v>
      </c>
    </row>
    <row r="637" spans="1:6" ht="12.75" customHeight="1" x14ac:dyDescent="0.2">
      <c r="A637" s="53">
        <v>92213</v>
      </c>
      <c r="B637" s="85" t="s">
        <v>1272</v>
      </c>
      <c r="C637" s="50" t="s">
        <v>1273</v>
      </c>
      <c r="D637" s="242">
        <v>822</v>
      </c>
      <c r="E637" s="242">
        <v>965573.71</v>
      </c>
      <c r="F637" s="52" t="str">
        <f t="shared" si="119"/>
        <v>&gt;&gt;100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1630578.15</v>
      </c>
      <c r="E639" s="51">
        <f t="shared" si="180"/>
        <v>1542642.8500000003</v>
      </c>
      <c r="F639" s="52">
        <f t="shared" si="119"/>
        <v>94.607109141012373</v>
      </c>
    </row>
    <row r="640" spans="1:6" ht="12.75" customHeight="1" x14ac:dyDescent="0.2">
      <c r="A640" s="53" t="s">
        <v>609</v>
      </c>
      <c r="B640" s="85" t="s">
        <v>1278</v>
      </c>
      <c r="C640" s="50" t="s">
        <v>1279</v>
      </c>
      <c r="D640" s="51">
        <f t="shared" ref="D640:E640" si="181">D413+D528</f>
        <v>1873823.54</v>
      </c>
      <c r="E640" s="51">
        <f t="shared" si="181"/>
        <v>1707815.47</v>
      </c>
      <c r="F640" s="52">
        <f t="shared" si="119"/>
        <v>91.140677526123937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243245.39000000013</v>
      </c>
      <c r="E642" s="51">
        <f t="shared" si="183"/>
        <v>165172.61999999965</v>
      </c>
      <c r="F642" s="52">
        <f t="shared" si="119"/>
        <v>67.903700045455977</v>
      </c>
    </row>
    <row r="643" spans="1:6" ht="24" x14ac:dyDescent="0.2">
      <c r="A643" s="60" t="s">
        <v>1284</v>
      </c>
      <c r="B643" s="85" t="s">
        <v>1285</v>
      </c>
      <c r="C643" s="61" t="s">
        <v>1284</v>
      </c>
      <c r="D643" s="51">
        <f t="shared" ref="D643:E643" si="184">IF(D416-D417+D637-D638&gt;=0,D416-D417+D637-D638,0)</f>
        <v>578876.62999999989</v>
      </c>
      <c r="E643" s="51">
        <f t="shared" si="184"/>
        <v>585314.22</v>
      </c>
      <c r="F643" s="52">
        <f t="shared" si="119"/>
        <v>101.11208324302194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335631.23999999976</v>
      </c>
      <c r="E645" s="51">
        <f t="shared" si="186"/>
        <v>420141.60000000033</v>
      </c>
      <c r="F645" s="52">
        <f t="shared" si="119"/>
        <v>125.17952738845186</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406388.67</v>
      </c>
      <c r="E649" s="242">
        <v>373830.19</v>
      </c>
      <c r="F649" s="52">
        <f t="shared" ref="F649:F724" si="188">IF(D649&lt;&gt;0,IF(E649/D649&gt;=100,"&gt;&gt;100",E649/D649*100),"-")</f>
        <v>91.98833963555137</v>
      </c>
    </row>
    <row r="650" spans="1:6" ht="12.75" customHeight="1" x14ac:dyDescent="0.2">
      <c r="A650" s="53" t="s">
        <v>1297</v>
      </c>
      <c r="B650" s="85" t="s">
        <v>1298</v>
      </c>
      <c r="C650" s="50" t="s">
        <v>1297</v>
      </c>
      <c r="D650" s="242">
        <v>2217782.11</v>
      </c>
      <c r="E650" s="242">
        <v>2292140.9</v>
      </c>
      <c r="F650" s="52">
        <f t="shared" si="188"/>
        <v>103.35284470303532</v>
      </c>
    </row>
    <row r="651" spans="1:6" ht="12.75" customHeight="1" x14ac:dyDescent="0.2">
      <c r="A651" s="53" t="s">
        <v>1299</v>
      </c>
      <c r="B651" s="85" t="s">
        <v>1300</v>
      </c>
      <c r="C651" s="50" t="s">
        <v>1299</v>
      </c>
      <c r="D651" s="242">
        <v>2250340.6</v>
      </c>
      <c r="E651" s="242">
        <v>2233286.59</v>
      </c>
      <c r="F651" s="52">
        <f t="shared" si="188"/>
        <v>99.242158720328817</v>
      </c>
    </row>
    <row r="652" spans="1:6" ht="24" x14ac:dyDescent="0.2">
      <c r="A652" s="53">
        <v>11</v>
      </c>
      <c r="B652" s="85" t="s">
        <v>1301</v>
      </c>
      <c r="C652" s="50" t="s">
        <v>1302</v>
      </c>
      <c r="D652" s="51">
        <f t="shared" ref="D652:E652" si="189">+D649+D650-D651</f>
        <v>373830.1799999997</v>
      </c>
      <c r="E652" s="51">
        <f t="shared" si="189"/>
        <v>432684.5</v>
      </c>
      <c r="F652" s="52">
        <f t="shared" si="188"/>
        <v>115.74359780154731</v>
      </c>
    </row>
    <row r="653" spans="1:6" ht="24" x14ac:dyDescent="0.2">
      <c r="A653" s="53" t="s">
        <v>609</v>
      </c>
      <c r="B653" s="85" t="s">
        <v>1303</v>
      </c>
      <c r="C653" s="50" t="s">
        <v>1304</v>
      </c>
      <c r="D653" s="262">
        <v>9</v>
      </c>
      <c r="E653" s="262">
        <v>7</v>
      </c>
      <c r="F653" s="52">
        <f t="shared" si="188"/>
        <v>77.777777777777786</v>
      </c>
    </row>
    <row r="654" spans="1:6" ht="24" x14ac:dyDescent="0.2">
      <c r="A654" s="53" t="s">
        <v>609</v>
      </c>
      <c r="B654" s="85" t="s">
        <v>1305</v>
      </c>
      <c r="C654" s="50" t="s">
        <v>1306</v>
      </c>
      <c r="D654" s="262">
        <v>0</v>
      </c>
      <c r="E654" s="262">
        <v>31</v>
      </c>
      <c r="F654" s="52" t="str">
        <f t="shared" si="188"/>
        <v>-</v>
      </c>
    </row>
    <row r="655" spans="1:6" ht="12.75" customHeight="1" x14ac:dyDescent="0.2">
      <c r="A655" s="53" t="s">
        <v>609</v>
      </c>
      <c r="B655" s="85" t="s">
        <v>1307</v>
      </c>
      <c r="C655" s="50" t="s">
        <v>1308</v>
      </c>
      <c r="D655" s="262">
        <v>9</v>
      </c>
      <c r="E655" s="262">
        <v>7</v>
      </c>
      <c r="F655" s="52">
        <f t="shared" si="188"/>
        <v>77.777777777777786</v>
      </c>
    </row>
    <row r="656" spans="1:6" ht="12.75" customHeight="1" x14ac:dyDescent="0.2">
      <c r="A656" s="53" t="s">
        <v>609</v>
      </c>
      <c r="B656" s="85" t="s">
        <v>1309</v>
      </c>
      <c r="C656" s="50" t="s">
        <v>1310</v>
      </c>
      <c r="D656" s="262">
        <v>0</v>
      </c>
      <c r="E656" s="262">
        <v>30</v>
      </c>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128806.96</v>
      </c>
      <c r="E661" s="242">
        <v>484971.68</v>
      </c>
      <c r="F661" s="52">
        <f t="shared" si="188"/>
        <v>376.51046185703007</v>
      </c>
    </row>
    <row r="662" spans="1:6" ht="12.75" customHeight="1" x14ac:dyDescent="0.2">
      <c r="A662" s="53">
        <v>63312</v>
      </c>
      <c r="B662" s="85" t="s">
        <v>1322</v>
      </c>
      <c r="C662" s="50" t="s">
        <v>1323</v>
      </c>
      <c r="D662" s="242">
        <v>0</v>
      </c>
      <c r="E662" s="242">
        <v>29877.71</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v>6076.23</v>
      </c>
      <c r="F664" s="52" t="str">
        <f t="shared" si="188"/>
        <v>-</v>
      </c>
    </row>
    <row r="665" spans="1:6" ht="12.75" customHeight="1" x14ac:dyDescent="0.2">
      <c r="A665" s="53">
        <v>63321</v>
      </c>
      <c r="B665" s="85" t="s">
        <v>1328</v>
      </c>
      <c r="C665" s="50" t="s">
        <v>1329</v>
      </c>
      <c r="D665" s="242">
        <v>49107.44</v>
      </c>
      <c r="E665" s="242">
        <v>218690.86</v>
      </c>
      <c r="F665" s="52">
        <f t="shared" si="188"/>
        <v>445.33142024915156</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42130.080000000002</v>
      </c>
      <c r="E672" s="242"/>
      <c r="F672" s="52">
        <f t="shared" si="188"/>
        <v>0</v>
      </c>
    </row>
    <row r="673" spans="1:6" ht="12.75" customHeight="1" x14ac:dyDescent="0.2">
      <c r="A673" s="53">
        <v>63425</v>
      </c>
      <c r="B673" s="85" t="s">
        <v>1344</v>
      </c>
      <c r="C673" s="50" t="s">
        <v>1345</v>
      </c>
      <c r="D673" s="242">
        <v>0</v>
      </c>
      <c r="E673" s="242">
        <v>19772</v>
      </c>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1274.1400000000001</v>
      </c>
      <c r="E675" s="242">
        <v>950.46</v>
      </c>
      <c r="F675" s="52">
        <f t="shared" si="188"/>
        <v>74.596198219975832</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74482.179999999993</v>
      </c>
      <c r="E710" s="242">
        <v>93856.46</v>
      </c>
      <c r="F710" s="52">
        <f t="shared" si="188"/>
        <v>126.0119668892613</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1324.31</v>
      </c>
      <c r="E716" s="242">
        <v>0</v>
      </c>
      <c r="F716" s="52">
        <f t="shared" si="188"/>
        <v>0</v>
      </c>
    </row>
    <row r="717" spans="1:6" ht="12.75" customHeight="1" x14ac:dyDescent="0.2">
      <c r="A717" s="53">
        <v>31215</v>
      </c>
      <c r="B717" s="85" t="s">
        <v>1414</v>
      </c>
      <c r="C717" s="50" t="s">
        <v>1415</v>
      </c>
      <c r="D717" s="242">
        <v>331.81</v>
      </c>
      <c r="E717" s="242">
        <v>331.81</v>
      </c>
      <c r="F717" s="52">
        <f t="shared" si="188"/>
        <v>100</v>
      </c>
    </row>
    <row r="718" spans="1:6" ht="12.75" customHeight="1" x14ac:dyDescent="0.2">
      <c r="A718" s="53">
        <v>32121</v>
      </c>
      <c r="B718" s="85" t="s">
        <v>1416</v>
      </c>
      <c r="C718" s="50" t="s">
        <v>1417</v>
      </c>
      <c r="D718" s="242">
        <v>13580.76</v>
      </c>
      <c r="E718" s="242">
        <v>20583.3</v>
      </c>
      <c r="F718" s="52">
        <f t="shared" si="188"/>
        <v>151.56221006777236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1128.81</v>
      </c>
      <c r="E720" s="242">
        <v>1190.5999999999999</v>
      </c>
      <c r="F720" s="52">
        <f t="shared" si="188"/>
        <v>105.47390614895332</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603.54</v>
      </c>
      <c r="E722" s="242">
        <v>3452.25</v>
      </c>
      <c r="F722" s="52">
        <f t="shared" si="188"/>
        <v>572.00019882692118</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9317.43</v>
      </c>
      <c r="E725" s="242">
        <v>6876.15</v>
      </c>
      <c r="F725" s="52">
        <f t="shared" ref="F725:F979" si="190">IF(D725&lt;&gt;0,IF(E725/D725&gt;=100,"&gt;&gt;100",E725/D725*100),"-")</f>
        <v>73.798783570147549</v>
      </c>
    </row>
    <row r="726" spans="1:6" ht="12.75" customHeight="1" x14ac:dyDescent="0.2">
      <c r="A726" s="53" t="s">
        <v>1432</v>
      </c>
      <c r="B726" s="85" t="s">
        <v>1433</v>
      </c>
      <c r="C726" s="50" t="s">
        <v>1432</v>
      </c>
      <c r="D726" s="242">
        <v>0</v>
      </c>
      <c r="E726" s="242">
        <v>9338.2199999999993</v>
      </c>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11048.8</v>
      </c>
      <c r="E742" s="242">
        <v>1658.81</v>
      </c>
      <c r="F742" s="52">
        <f t="shared" si="190"/>
        <v>15.013485627398451</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45692.28</v>
      </c>
      <c r="E816" s="242">
        <v>69074.899999999994</v>
      </c>
      <c r="F816" s="52">
        <f t="shared" si="190"/>
        <v>151.17411518969942</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72834.91</v>
      </c>
      <c r="E829" s="242">
        <v>93469.3</v>
      </c>
      <c r="F829" s="52">
        <f t="shared" si="190"/>
        <v>128.33035696755854</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orizontalDpi="300" verticalDpi="300"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96" workbookViewId="0">
      <selection activeCell="C246" sqref="C24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6684552.2300000004</v>
      </c>
      <c r="E6" s="229">
        <f t="shared" si="0"/>
        <v>6690991.5300000012</v>
      </c>
      <c r="F6" s="230">
        <f t="shared" ref="F6:F260" si="1">IF(D6&gt;0,IF(E6/D6&gt;=100,"&gt;&gt;100",E6/D6*100),"-")</f>
        <v>100.09633105970961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5185773.9400000004</v>
      </c>
      <c r="E7" s="104">
        <f t="shared" si="2"/>
        <v>5261740.9500000011</v>
      </c>
      <c r="F7" s="93">
        <f t="shared" si="1"/>
        <v>101.46491171576216</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953038.69000000006</v>
      </c>
      <c r="E8" s="104">
        <f>E9+E10-E11</f>
        <v>953038.69000000006</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850417.06</v>
      </c>
      <c r="E9" s="247">
        <v>850417.06</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178111.22</v>
      </c>
      <c r="E10" s="247">
        <v>178111.22</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75489.59</v>
      </c>
      <c r="E11" s="247">
        <v>75489.59</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4164834.46</v>
      </c>
      <c r="E12" s="104">
        <f t="shared" si="3"/>
        <v>4174377.4800000004</v>
      </c>
      <c r="F12" s="93">
        <f t="shared" si="1"/>
        <v>100.22913323666651</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4064990.29</v>
      </c>
      <c r="E13" s="104">
        <f t="shared" si="4"/>
        <v>4079485.0100000007</v>
      </c>
      <c r="F13" s="93">
        <f t="shared" si="1"/>
        <v>100.35657452948064</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9755.1299999999992</v>
      </c>
      <c r="E14" s="247">
        <v>9755.1299999999992</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145703.25</v>
      </c>
      <c r="E15" s="247">
        <v>145703.25</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2009905.78</v>
      </c>
      <c r="E16" s="247">
        <v>2015597.08</v>
      </c>
      <c r="F16" s="93">
        <f t="shared" si="1"/>
        <v>100.28316252715091</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2965270.09</v>
      </c>
      <c r="E17" s="247">
        <v>3109503.93</v>
      </c>
      <c r="F17" s="93">
        <f t="shared" si="1"/>
        <v>104.86410463877847</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1065643.96</v>
      </c>
      <c r="E18" s="247">
        <v>1201074.3799999999</v>
      </c>
      <c r="F18" s="93">
        <f t="shared" si="1"/>
        <v>112.70878690102086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78873.649999999994</v>
      </c>
      <c r="E19" s="104">
        <f t="shared" si="5"/>
        <v>72579.52999999997</v>
      </c>
      <c r="F19" s="93">
        <f t="shared" si="1"/>
        <v>92.019996538767984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95993.67</v>
      </c>
      <c r="E20" s="247">
        <v>101614.96</v>
      </c>
      <c r="F20" s="93">
        <f t="shared" si="1"/>
        <v>105.85589653984478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7135.06</v>
      </c>
      <c r="E21" s="247">
        <v>7135.07</v>
      </c>
      <c r="F21" s="93">
        <f t="shared" si="1"/>
        <v>100.00014015299099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111278.46</v>
      </c>
      <c r="E22" s="247">
        <v>114171.21</v>
      </c>
      <c r="F22" s="93">
        <f t="shared" si="1"/>
        <v>102.59955969915471</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24135.439999999999</v>
      </c>
      <c r="E26" s="247">
        <v>26213.61</v>
      </c>
      <c r="F26" s="93">
        <f t="shared" si="1"/>
        <v>108.61045002701421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159668.98000000001</v>
      </c>
      <c r="E28" s="247">
        <v>176555.32</v>
      </c>
      <c r="F28" s="93">
        <f t="shared" si="1"/>
        <v>110.57584259635152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19396.319999999996</v>
      </c>
      <c r="E29" s="104">
        <f t="shared" si="6"/>
        <v>21041.649999999994</v>
      </c>
      <c r="F29" s="93">
        <f t="shared" si="1"/>
        <v>108.48269156211074</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45497.84</v>
      </c>
      <c r="E30" s="247">
        <v>54097.84</v>
      </c>
      <c r="F30" s="93">
        <f t="shared" si="1"/>
        <v>118.90199622663407</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26101.52</v>
      </c>
      <c r="E34" s="247">
        <v>33056.19</v>
      </c>
      <c r="F34" s="93">
        <f t="shared" si="1"/>
        <v>126.64469348911483</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723.14</v>
      </c>
      <c r="E35" s="104">
        <f t="shared" si="7"/>
        <v>647.46</v>
      </c>
      <c r="F35" s="93">
        <f t="shared" si="1"/>
        <v>89.534529966534834</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723.14</v>
      </c>
      <c r="E36" s="247">
        <v>806.78</v>
      </c>
      <c r="F36" s="93">
        <f t="shared" si="1"/>
        <v>111.56622507398291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159.32</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851.06</v>
      </c>
      <c r="E45" s="104">
        <f t="shared" si="9"/>
        <v>623.83000000000015</v>
      </c>
      <c r="F45" s="93">
        <f t="shared" si="1"/>
        <v>73.300354851596865</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2632.56</v>
      </c>
      <c r="E47" s="247">
        <v>2632.55</v>
      </c>
      <c r="F47" s="93">
        <f t="shared" si="1"/>
        <v>99.999620141611217</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1781.5</v>
      </c>
      <c r="E50" s="247">
        <v>2008.72</v>
      </c>
      <c r="F50" s="93">
        <f t="shared" si="1"/>
        <v>112.75442043222003</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80460.72</v>
      </c>
      <c r="E54" s="247">
        <v>83330.350000000006</v>
      </c>
      <c r="F54" s="93">
        <f t="shared" si="1"/>
        <v>103.56649803780032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80460.72</v>
      </c>
      <c r="E55" s="247">
        <v>83330.350000000006</v>
      </c>
      <c r="F55" s="93">
        <f t="shared" si="1"/>
        <v>103.56649803780032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67900.789999999994</v>
      </c>
      <c r="E56" s="104">
        <f t="shared" si="11"/>
        <v>134324.78</v>
      </c>
      <c r="F56" s="93">
        <f t="shared" si="1"/>
        <v>197.82506212372496</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67900.789999999994</v>
      </c>
      <c r="E57" s="247">
        <v>134324.78</v>
      </c>
      <c r="F57" s="93">
        <f t="shared" si="1"/>
        <v>197.82506212372496</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1498778.2899999998</v>
      </c>
      <c r="E68" s="104">
        <f t="shared" si="13"/>
        <v>1429250.5799999998</v>
      </c>
      <c r="F68" s="93">
        <f t="shared" si="1"/>
        <v>95.361041024953735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374336.01</v>
      </c>
      <c r="E69" s="104">
        <f t="shared" si="14"/>
        <v>432684.51</v>
      </c>
      <c r="F69" s="93">
        <f t="shared" si="1"/>
        <v>115.58719931860149</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373830.19</v>
      </c>
      <c r="E70" s="104">
        <f t="shared" si="15"/>
        <v>432674.16000000003</v>
      </c>
      <c r="F70" s="93">
        <f t="shared" si="1"/>
        <v>115.74082874366034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373830.19</v>
      </c>
      <c r="E72" s="247">
        <v>432354.32</v>
      </c>
      <c r="F72" s="93">
        <f t="shared" si="1"/>
        <v>115.65527118074652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319.83999999999997</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505.82</v>
      </c>
      <c r="E76" s="247">
        <v>10.35</v>
      </c>
      <c r="F76" s="93">
        <f t="shared" si="1"/>
        <v>2.0461824364398402</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792171.93</v>
      </c>
      <c r="E134" s="104">
        <f t="shared" si="23"/>
        <v>792171.93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792171.93</v>
      </c>
      <c r="E135" s="104">
        <f t="shared" si="24"/>
        <v>792171.93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792171.93</v>
      </c>
      <c r="E138" s="247">
        <v>792171.93</v>
      </c>
      <c r="F138" s="93">
        <f t="shared" si="1"/>
        <v>100</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240358.65999999997</v>
      </c>
      <c r="E146" s="104">
        <f t="shared" si="26"/>
        <v>168360.56</v>
      </c>
      <c r="F146" s="93">
        <f t="shared" si="1"/>
        <v>70.045556086891153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24144.81</v>
      </c>
      <c r="E147" s="247">
        <v>21486.98</v>
      </c>
      <c r="F147" s="93">
        <f t="shared" si="1"/>
        <v>88.992127086525002</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164887.82999999999</v>
      </c>
      <c r="E158" s="247">
        <v>80214.559999999998</v>
      </c>
      <c r="F158" s="93">
        <f t="shared" si="1"/>
        <v>48.647956613899282</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70853.34</v>
      </c>
      <c r="E159" s="247">
        <v>86186.33</v>
      </c>
      <c r="F159" s="93">
        <f t="shared" si="1"/>
        <v>121.6404618328508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1124.57</v>
      </c>
      <c r="E162" s="247">
        <v>1124.58</v>
      </c>
      <c r="F162" s="93">
        <f t="shared" si="1"/>
        <v>100.00088922877188</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20651.89</v>
      </c>
      <c r="E163" s="247">
        <v>20651.89</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62321.719999999994</v>
      </c>
      <c r="E164" s="104">
        <f t="shared" si="28"/>
        <v>1478.45</v>
      </c>
      <c r="F164" s="93">
        <f t="shared" si="1"/>
        <v>2.3722869009391916</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60843.27</v>
      </c>
      <c r="E165" s="247"/>
      <c r="F165" s="93">
        <f t="shared" si="1"/>
        <v>0</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1478.45</v>
      </c>
      <c r="E166" s="247">
        <v>1478.45</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29589.97</v>
      </c>
      <c r="E170" s="104">
        <f t="shared" si="29"/>
        <v>34555.129999999997</v>
      </c>
      <c r="F170" s="93">
        <f t="shared" si="1"/>
        <v>116.779875072533</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29589.97</v>
      </c>
      <c r="E173" s="247">
        <v>34555.129999999997</v>
      </c>
      <c r="F173" s="93">
        <f t="shared" si="1"/>
        <v>116.779875072533</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6684552.2300000004</v>
      </c>
      <c r="E175" s="104">
        <f t="shared" si="30"/>
        <v>6690991.5300000003</v>
      </c>
      <c r="F175" s="93">
        <f t="shared" si="1"/>
        <v>100.09633105970958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503742.1</v>
      </c>
      <c r="E176" s="104">
        <f t="shared" si="31"/>
        <v>379639.47</v>
      </c>
      <c r="F176" s="93">
        <f t="shared" si="1"/>
        <v>75.363855830195646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59847</v>
      </c>
      <c r="E177" s="104">
        <f t="shared" si="32"/>
        <v>78882.42</v>
      </c>
      <c r="F177" s="93">
        <f t="shared" si="1"/>
        <v>131.80680735876484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36716.699999999997</v>
      </c>
      <c r="E178" s="247">
        <v>33041.980000000003</v>
      </c>
      <c r="F178" s="93">
        <f t="shared" si="1"/>
        <v>89.991693153251802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17593.91</v>
      </c>
      <c r="E179" s="247">
        <v>24119.68</v>
      </c>
      <c r="F179" s="93">
        <f t="shared" si="1"/>
        <v>137.0910729905973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71.430000000000007</v>
      </c>
      <c r="E180" s="104">
        <f t="shared" si="33"/>
        <v>55.85</v>
      </c>
      <c r="F180" s="93">
        <f t="shared" si="1"/>
        <v>78.188436231275375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71.430000000000007</v>
      </c>
      <c r="E183" s="247">
        <v>55.85</v>
      </c>
      <c r="F183" s="93">
        <f t="shared" si="1"/>
        <v>78.188436231275375</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1102.3599999999999</v>
      </c>
      <c r="E186" s="247">
        <v>2284.8000000000002</v>
      </c>
      <c r="F186" s="93">
        <f t="shared" si="1"/>
        <v>207.26441452882912</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19380.11</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4362.6000000000004</v>
      </c>
      <c r="E188" s="247"/>
      <c r="F188" s="93">
        <f t="shared" si="1"/>
        <v>0</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550.79999999999995</v>
      </c>
      <c r="E189" s="247"/>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443344.3</v>
      </c>
      <c r="E206" s="104">
        <f t="shared" si="37"/>
        <v>300757.05</v>
      </c>
      <c r="F206" s="93">
        <f t="shared" si="1"/>
        <v>67.83825798594907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443344.3</v>
      </c>
      <c r="E207" s="104">
        <f t="shared" si="38"/>
        <v>300757.05</v>
      </c>
      <c r="F207" s="93">
        <f t="shared" si="1"/>
        <v>67.83825798594907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317391.51</v>
      </c>
      <c r="E208" s="247">
        <v>280982.51</v>
      </c>
      <c r="F208" s="93">
        <f t="shared" si="1"/>
        <v>88.528678665664373</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106178.25</v>
      </c>
      <c r="E210" s="247"/>
      <c r="F210" s="93">
        <f t="shared" si="1"/>
        <v>0</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19774.54</v>
      </c>
      <c r="E217" s="247">
        <v>19774.54</v>
      </c>
      <c r="F217" s="93">
        <f t="shared" si="1"/>
        <v>100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6180810.1300000008</v>
      </c>
      <c r="E237" s="104">
        <f t="shared" si="41"/>
        <v>6311352.0600000005</v>
      </c>
      <c r="F237" s="93">
        <f t="shared" si="1"/>
        <v>102.1120520976107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5534352.9900000002</v>
      </c>
      <c r="E238" s="104">
        <f t="shared" si="42"/>
        <v>5673761.04</v>
      </c>
      <c r="F238" s="93">
        <f t="shared" si="1"/>
        <v>102.51895840854199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5978025.4699999997</v>
      </c>
      <c r="E239" s="104">
        <f t="shared" si="43"/>
        <v>5987568.4900000002</v>
      </c>
      <c r="F239" s="93">
        <f t="shared" si="1"/>
        <v>100.15963498395735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5136069.22</v>
      </c>
      <c r="E240" s="247">
        <v>5145612.24</v>
      </c>
      <c r="F240" s="93">
        <f t="shared" si="1"/>
        <v>100.18580396001751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841956.25</v>
      </c>
      <c r="E241" s="247">
        <v>841956.25</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443672.48</v>
      </c>
      <c r="E242" s="104">
        <f t="shared" si="44"/>
        <v>313807.45</v>
      </c>
      <c r="F242" s="93">
        <f t="shared" si="1"/>
        <v>70.729527781394069</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443672.48</v>
      </c>
      <c r="E243" s="247">
        <v>313807.45</v>
      </c>
      <c r="F243" s="93">
        <f t="shared" si="1"/>
        <v>70.729527781394069</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335631.23999999976</v>
      </c>
      <c r="E245" s="104">
        <f t="shared" si="45"/>
        <v>420141.60000000009</v>
      </c>
      <c r="F245" s="93">
        <f t="shared" si="1"/>
        <v>125.17952738845179</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2432431.0699999998</v>
      </c>
      <c r="E246" s="104">
        <f t="shared" si="46"/>
        <v>2682953.79</v>
      </c>
      <c r="F246" s="93">
        <f t="shared" si="1"/>
        <v>110.29927314651511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1609444.7</v>
      </c>
      <c r="E247" s="247">
        <v>2450384.7799999998</v>
      </c>
      <c r="F247" s="93">
        <f t="shared" si="1"/>
        <v>152.25032459953422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822986.37</v>
      </c>
      <c r="E249" s="247">
        <v>232569.01</v>
      </c>
      <c r="F249" s="93">
        <f t="shared" si="1"/>
        <v>28.259156952988178</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2096799.83</v>
      </c>
      <c r="E250" s="104">
        <f t="shared" si="47"/>
        <v>2262812.19</v>
      </c>
      <c r="F250" s="93">
        <f t="shared" si="1"/>
        <v>107.91741575064893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2096799.83</v>
      </c>
      <c r="E252" s="247">
        <v>2262812.19</v>
      </c>
      <c r="F252" s="93">
        <f t="shared" si="1"/>
        <v>107.91741575064893</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248504.18</v>
      </c>
      <c r="E255" s="247">
        <v>217449.42</v>
      </c>
      <c r="F255" s="93">
        <f t="shared" si="1"/>
        <v>87.503324893770412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62321.72</v>
      </c>
      <c r="E256" s="247"/>
      <c r="F256" s="93">
        <f t="shared" si="1"/>
        <v>0</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2297457.59</v>
      </c>
      <c r="E259" s="104">
        <f t="shared" si="49"/>
        <v>2393457.59</v>
      </c>
      <c r="F259" s="93">
        <f t="shared" si="1"/>
        <v>104.1785319745554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2297457.59</v>
      </c>
      <c r="E260" s="248">
        <v>2393457.59</v>
      </c>
      <c r="F260" s="97">
        <f t="shared" si="1"/>
        <v>104.1785319745554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261010.55</v>
      </c>
      <c r="E264" s="247">
        <v>174604.07</v>
      </c>
      <c r="F264" s="93">
        <f t="shared" si="50"/>
        <v>66.895407101360476</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14408.38</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62321.72</v>
      </c>
      <c r="E266" s="247">
        <v>1478.45</v>
      </c>
      <c r="F266" s="93">
        <f t="shared" si="50"/>
        <v>2.3722869009391911</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59847</v>
      </c>
      <c r="E287" s="247">
        <v>78882.42</v>
      </c>
      <c r="F287" s="93">
        <f t="shared" si="50"/>
        <v>131.80680735876484</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0</v>
      </c>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550.79999999999995</v>
      </c>
      <c r="E289" s="247"/>
      <c r="F289" s="93">
        <f t="shared" si="50"/>
        <v>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443344.3</v>
      </c>
      <c r="E294" s="247">
        <v>300757.05</v>
      </c>
      <c r="F294" s="93">
        <f t="shared" si="50"/>
        <v>67.83825798594907</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orizontalDpi="300" verticalDpi="300"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58" workbookViewId="0">
      <selection activeCell="D86" sqref="D8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330593.78000000003</v>
      </c>
      <c r="E5" s="79">
        <f t="shared" si="0"/>
        <v>355847.19</v>
      </c>
      <c r="F5" s="80">
        <f t="shared" ref="F5:F141" si="1">IF(D5&gt;0,IF(E5/D5&gt;=100,"&gt;&gt;100",E5/D5*100),"-")</f>
        <v>107.6388037306691</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154785.04999999999</v>
      </c>
      <c r="E6" s="81">
        <f t="shared" si="2"/>
        <v>171540.36000000002</v>
      </c>
      <c r="F6" s="63">
        <f t="shared" si="1"/>
        <v>110.8248890962015</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153114.15</v>
      </c>
      <c r="E7" s="249">
        <v>167692.47</v>
      </c>
      <c r="F7" s="63">
        <f t="shared" si="1"/>
        <v>109.52121015595229</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1670.9</v>
      </c>
      <c r="E8" s="249">
        <v>3847.89</v>
      </c>
      <c r="F8" s="63">
        <f t="shared" si="1"/>
        <v>230.28846729307557</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175808.73</v>
      </c>
      <c r="E13" s="81">
        <f t="shared" si="4"/>
        <v>184306.83</v>
      </c>
      <c r="F13" s="63">
        <f t="shared" si="1"/>
        <v>104.83371900815163</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175808.73</v>
      </c>
      <c r="E16" s="249">
        <v>184306.83</v>
      </c>
      <c r="F16" s="63">
        <f t="shared" si="1"/>
        <v>104.83371900815163</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18593.14</v>
      </c>
      <c r="E28" s="81">
        <f t="shared" si="6"/>
        <v>18669.64</v>
      </c>
      <c r="F28" s="63">
        <f t="shared" si="1"/>
        <v>100.41144206949444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18593.14</v>
      </c>
      <c r="E30" s="249">
        <v>18669.64</v>
      </c>
      <c r="F30" s="63">
        <f t="shared" si="1"/>
        <v>100.41144206949444</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70149.42</v>
      </c>
      <c r="E35" s="81">
        <f t="shared" si="7"/>
        <v>63904.39</v>
      </c>
      <c r="F35" s="63">
        <f t="shared" si="1"/>
        <v>91.097531526276342</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53004.12</v>
      </c>
      <c r="E39" s="81">
        <f t="shared" si="9"/>
        <v>46200</v>
      </c>
      <c r="F39" s="63">
        <f t="shared" si="1"/>
        <v>87.163035628173802</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53004.12</v>
      </c>
      <c r="E40" s="249">
        <v>46200</v>
      </c>
      <c r="F40" s="63">
        <f t="shared" si="1"/>
        <v>87.163035628173802</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17145.3</v>
      </c>
      <c r="E43" s="81">
        <f t="shared" si="10"/>
        <v>17704.39</v>
      </c>
      <c r="F43" s="63">
        <f t="shared" si="1"/>
        <v>103.26089365598736</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17145.3</v>
      </c>
      <c r="E48" s="249">
        <v>17704.39</v>
      </c>
      <c r="F48" s="63">
        <f t="shared" si="1"/>
        <v>103.26089365598736</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7139.71</v>
      </c>
      <c r="E75" s="81">
        <f t="shared" si="15"/>
        <v>8764.6299999999992</v>
      </c>
      <c r="F75" s="63">
        <f t="shared" si="1"/>
        <v>122.75890757467739</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7139.71</v>
      </c>
      <c r="E76" s="249">
        <v>8764.6299999999992</v>
      </c>
      <c r="F76" s="63">
        <f t="shared" si="1"/>
        <v>122.75890757467739</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161476.04999999999</v>
      </c>
      <c r="E82" s="81">
        <f t="shared" si="16"/>
        <v>468781.85000000003</v>
      </c>
      <c r="F82" s="63">
        <f t="shared" si="1"/>
        <v>290.31045161186444</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149393.39000000001</v>
      </c>
      <c r="E84" s="249">
        <v>433175.32</v>
      </c>
      <c r="F84" s="63">
        <f t="shared" si="1"/>
        <v>289.9561486622668</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627.54999999999995</v>
      </c>
      <c r="E85" s="249">
        <v>664.15</v>
      </c>
      <c r="F85" s="63">
        <f t="shared" si="1"/>
        <v>105.83220460521075</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11455.11</v>
      </c>
      <c r="E86" s="249">
        <v>34942.379999999997</v>
      </c>
      <c r="F86" s="63">
        <f t="shared" si="1"/>
        <v>305.0374898189541</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62575.37</v>
      </c>
      <c r="E107" s="81">
        <f t="shared" si="21"/>
        <v>40050</v>
      </c>
      <c r="F107" s="63">
        <f t="shared" si="1"/>
        <v>64.002817722052612</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57930.07</v>
      </c>
      <c r="E108" s="249">
        <v>28350</v>
      </c>
      <c r="F108" s="63">
        <f t="shared" si="1"/>
        <v>48.938314764680932</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4645.3</v>
      </c>
      <c r="E113" s="249">
        <v>11700</v>
      </c>
      <c r="F113" s="63">
        <f t="shared" si="1"/>
        <v>251.86747895722559</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638433.77</v>
      </c>
      <c r="E114" s="81">
        <f t="shared" si="22"/>
        <v>569402.53</v>
      </c>
      <c r="F114" s="63">
        <f t="shared" si="1"/>
        <v>89.187407802691894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626966.52</v>
      </c>
      <c r="E115" s="81">
        <f t="shared" si="23"/>
        <v>569402.53</v>
      </c>
      <c r="F115" s="63">
        <f t="shared" si="1"/>
        <v>90.818650093150112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619604.66</v>
      </c>
      <c r="E116" s="249">
        <v>560108.4</v>
      </c>
      <c r="F116" s="63">
        <f t="shared" si="1"/>
        <v>90.397706176063934</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7361.86</v>
      </c>
      <c r="E117" s="249">
        <v>9294.1299999999992</v>
      </c>
      <c r="F117" s="63">
        <f t="shared" si="1"/>
        <v>126.24703539594613</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1327.23</v>
      </c>
      <c r="E121" s="249"/>
      <c r="F121" s="63">
        <f t="shared" si="1"/>
        <v>0</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10140.02</v>
      </c>
      <c r="E122" s="81">
        <f t="shared" si="25"/>
        <v>0</v>
      </c>
      <c r="F122" s="63">
        <f t="shared" si="1"/>
        <v>0</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10140.02</v>
      </c>
      <c r="E124" s="249"/>
      <c r="F124" s="63">
        <f t="shared" si="1"/>
        <v>0</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13010.99</v>
      </c>
      <c r="E129" s="81">
        <f t="shared" si="26"/>
        <v>39807.9</v>
      </c>
      <c r="F129" s="63">
        <f t="shared" si="1"/>
        <v>305.95596491888784</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6370.69</v>
      </c>
      <c r="E135" s="249">
        <v>22660.36</v>
      </c>
      <c r="F135" s="63">
        <f t="shared" si="1"/>
        <v>355.69710659284948</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6640.3</v>
      </c>
      <c r="E138" s="249">
        <v>17147.54</v>
      </c>
      <c r="F138" s="63">
        <f t="shared" si="1"/>
        <v>258.23441711970844</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1301972.2300000002</v>
      </c>
      <c r="E141" s="106">
        <f t="shared" si="28"/>
        <v>1565228.13</v>
      </c>
      <c r="F141" s="82">
        <f t="shared" si="1"/>
        <v>120.21977842031235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orizontalDpi="300" verticalDpi="300"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1365.89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1365.89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1365.89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1365.89</v>
      </c>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orizontalDpi="300" verticalDpi="300"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6" sqref="D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503307.68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1936703.6400000001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1578336.57</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615460.48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495668.59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5242.28</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144340.4</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1554.56</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316070.26</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358367.07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2060371.8500000003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1559417.5300000003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619251.92000000004</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490008.49</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5257.86</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143157.96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1554.56</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300186.74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358367.07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142587.25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142587.25</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379639.47</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38294.58</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37930.120000000003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24.93</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24.93</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15916.8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15916.8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54.19</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54.19</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2284.8000000000002</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2284.8000000000002</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19649.400000000001</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19649.400000000001</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364.46</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364.46</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341344.88999999996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40587.85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300757.03999999998</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orizontalDpi="300" verticalDpi="300"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6</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33021</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2</v>
      </c>
      <c r="G14" s="71"/>
      <c r="H14" s="71"/>
      <c r="I14" s="71"/>
      <c r="J14" s="71"/>
      <c r="K14" s="71"/>
      <c r="L14" s="71"/>
      <c r="M14" s="71"/>
      <c r="N14" s="71"/>
      <c r="O14" s="71"/>
      <c r="P14" s="71"/>
    </row>
    <row r="15" spans="1:16" ht="57" customHeight="1" x14ac:dyDescent="0.2">
      <c r="A15" s="133">
        <v>1</v>
      </c>
      <c r="B15" s="134" t="str">
        <f t="shared" ref="B15:B18" si="3">IF(E15=1,"Pogreška",IF(F15=1,"Provjera","O.K."))</f>
        <v>Provjera</v>
      </c>
      <c r="C15" s="116" t="s">
        <v>3020</v>
      </c>
      <c r="D15" s="123"/>
      <c r="E15" s="71">
        <f t="shared" ref="E15:E16" si="4">MAX(G15:K15)</f>
        <v>0</v>
      </c>
      <c r="F15" s="71">
        <f>MAX(L15:O15)</f>
        <v>1</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1</v>
      </c>
      <c r="M15" s="124">
        <f>IF(AND(H3=12,J3="DA",M3="DA",OR(I3=12,I3=13,I3=23),ABS(BILANCA!E170-'PR-RAS'!E647)&gt;0.001),1,0)</f>
        <v>1</v>
      </c>
      <c r="N15" s="71"/>
      <c r="O15" s="71"/>
      <c r="P15" s="71"/>
    </row>
    <row r="16" spans="1:16" ht="42" customHeight="1" x14ac:dyDescent="0.2">
      <c r="A16" s="133">
        <v>2</v>
      </c>
      <c r="B16" s="134" t="str">
        <f t="shared" si="3"/>
        <v>Provjera</v>
      </c>
      <c r="C16" s="116" t="s">
        <v>3021</v>
      </c>
      <c r="D16" s="123"/>
      <c r="E16" s="71">
        <f t="shared" si="4"/>
        <v>0</v>
      </c>
      <c r="F16" s="71">
        <f>MAX(L16:O16)</f>
        <v>1</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1</v>
      </c>
      <c r="M16" s="124">
        <f>IF(AND(H3=12,J3="DA",M3="DA",OR(I3=12,I3=13,I3=23),ABS(BILANCA!E69-'PR-RAS'!E652)&gt;0.001),1,0)</f>
        <v>1</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Provjera</v>
      </c>
      <c r="C264" s="118" t="s">
        <v>3269</v>
      </c>
      <c r="D264" s="123"/>
      <c r="E264" s="71">
        <f t="shared" si="19"/>
        <v>0</v>
      </c>
      <c r="F264" s="71">
        <f t="shared" si="20"/>
        <v>1</v>
      </c>
      <c r="G264" s="71"/>
      <c r="H264" s="71"/>
      <c r="I264" s="71"/>
      <c r="J264" s="71"/>
      <c r="K264" s="71"/>
      <c r="L264" s="71">
        <f>IF(AND('PR-RAS'!D607&gt;0,'PR-RAS'!D956=0),1,0)</f>
        <v>1</v>
      </c>
      <c r="M264" s="71">
        <f>IF(AND('PR-RAS'!E607&gt;0,'PR-RAS'!E956=0),1,0)</f>
        <v>1</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Jadranka</cp:lastModifiedBy>
  <cp:lastPrinted>2024-02-29T06:51:26Z</cp:lastPrinted>
  <dcterms:created xsi:type="dcterms:W3CDTF">2022-04-01T05:14:30Z</dcterms:created>
  <dcterms:modified xsi:type="dcterms:W3CDTF">2024-02-29T06:51:54Z</dcterms:modified>
</cp:coreProperties>
</file>